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sabela\Documents\IMOBILIÁRIA\CONSTRUTORAS\BISOTTO\Terrenos Vale Ville\"/>
    </mc:Choice>
  </mc:AlternateContent>
  <bookViews>
    <workbookView xWindow="0" yWindow="0" windowWidth="24000" windowHeight="9630"/>
  </bookViews>
  <sheets>
    <sheet name="Plan1" sheetId="1" r:id="rId1"/>
    <sheet name="Plan2" sheetId="2" r:id="rId2"/>
    <sheet name="Plan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5" i="1" l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12" i="1"/>
  <c r="I13" i="1"/>
  <c r="I14" i="1"/>
  <c r="I11" i="1"/>
  <c r="E11" i="1" l="1"/>
  <c r="E37" i="1"/>
  <c r="E36" i="1"/>
  <c r="H36" i="1" l="1"/>
  <c r="J36" i="1" s="1"/>
  <c r="H37" i="1"/>
  <c r="J37" i="1" s="1"/>
  <c r="F11" i="1"/>
  <c r="G11" i="1" s="1"/>
  <c r="H11" i="1"/>
  <c r="J11" i="1" s="1"/>
  <c r="F36" i="1"/>
  <c r="G36" i="1" s="1"/>
  <c r="F37" i="1"/>
  <c r="G37" i="1" s="1"/>
  <c r="K11" i="1" l="1"/>
  <c r="L11" i="1" s="1"/>
  <c r="M11" i="1"/>
  <c r="N11" i="1" s="1"/>
  <c r="M37" i="1"/>
  <c r="N37" i="1" s="1"/>
  <c r="K37" i="1"/>
  <c r="L37" i="1" s="1"/>
  <c r="M36" i="1"/>
  <c r="N36" i="1" s="1"/>
  <c r="K36" i="1"/>
  <c r="L36" i="1" s="1"/>
  <c r="E33" i="1"/>
  <c r="E32" i="1"/>
  <c r="E31" i="1"/>
  <c r="E30" i="1"/>
  <c r="E29" i="1"/>
  <c r="E28" i="1"/>
  <c r="E24" i="1"/>
  <c r="E23" i="1"/>
  <c r="E22" i="1"/>
  <c r="E21" i="1"/>
  <c r="E18" i="1"/>
  <c r="E17" i="1"/>
  <c r="E16" i="1"/>
  <c r="E15" i="1"/>
  <c r="E14" i="1"/>
  <c r="E13" i="1"/>
  <c r="E12" i="1"/>
  <c r="F14" i="1" l="1"/>
  <c r="G14" i="1" s="1"/>
  <c r="F31" i="1"/>
  <c r="G31" i="1" s="1"/>
  <c r="F24" i="1"/>
  <c r="G24" i="1" s="1"/>
  <c r="F17" i="1"/>
  <c r="G17" i="1" s="1"/>
  <c r="F21" i="1"/>
  <c r="G21" i="1" s="1"/>
  <c r="F15" i="1"/>
  <c r="G15" i="1" s="1"/>
  <c r="F28" i="1"/>
  <c r="G28" i="1" s="1"/>
  <c r="F12" i="1"/>
  <c r="G12" i="1" s="1"/>
  <c r="H29" i="1"/>
  <c r="J29" i="1" s="1"/>
  <c r="F29" i="1"/>
  <c r="G29" i="1" s="1"/>
  <c r="H13" i="1"/>
  <c r="J13" i="1" s="1"/>
  <c r="F13" i="1"/>
  <c r="G13" i="1" s="1"/>
  <c r="F23" i="1"/>
  <c r="G23" i="1" s="1"/>
  <c r="H16" i="1"/>
  <c r="J16" i="1" s="1"/>
  <c r="F16" i="1"/>
  <c r="G16" i="1" s="1"/>
  <c r="H30" i="1"/>
  <c r="J30" i="1" s="1"/>
  <c r="F30" i="1"/>
  <c r="G30" i="1" s="1"/>
  <c r="H18" i="1"/>
  <c r="J18" i="1" s="1"/>
  <c r="F18" i="1"/>
  <c r="G18" i="1" s="1"/>
  <c r="H32" i="1"/>
  <c r="J32" i="1" s="1"/>
  <c r="F32" i="1"/>
  <c r="G32" i="1" s="1"/>
  <c r="H22" i="1"/>
  <c r="J22" i="1" s="1"/>
  <c r="F22" i="1"/>
  <c r="G22" i="1" s="1"/>
  <c r="H33" i="1"/>
  <c r="J33" i="1" s="1"/>
  <c r="F33" i="1"/>
  <c r="G33" i="1" s="1"/>
  <c r="H28" i="1"/>
  <c r="J28" i="1" s="1"/>
  <c r="H31" i="1"/>
  <c r="J31" i="1" s="1"/>
  <c r="H24" i="1"/>
  <c r="J24" i="1" s="1"/>
  <c r="H21" i="1"/>
  <c r="J21" i="1" s="1"/>
  <c r="H23" i="1"/>
  <c r="J23" i="1" s="1"/>
  <c r="H15" i="1"/>
  <c r="J15" i="1" s="1"/>
  <c r="H17" i="1"/>
  <c r="J17" i="1" s="1"/>
  <c r="H14" i="1"/>
  <c r="J14" i="1" s="1"/>
  <c r="H12" i="1"/>
  <c r="J12" i="1" s="1"/>
  <c r="E39" i="1"/>
  <c r="E38" i="1"/>
  <c r="E35" i="1"/>
  <c r="E34" i="1"/>
  <c r="E27" i="1"/>
  <c r="E26" i="1"/>
  <c r="E25" i="1"/>
  <c r="E20" i="1"/>
  <c r="E19" i="1"/>
  <c r="M22" i="1" l="1"/>
  <c r="N22" i="1" s="1"/>
  <c r="K22" i="1"/>
  <c r="L22" i="1" s="1"/>
  <c r="M14" i="1"/>
  <c r="N14" i="1" s="1"/>
  <c r="K14" i="1"/>
  <c r="L14" i="1" s="1"/>
  <c r="M15" i="1"/>
  <c r="N15" i="1" s="1"/>
  <c r="K15" i="1"/>
  <c r="L15" i="1" s="1"/>
  <c r="M21" i="1"/>
  <c r="N21" i="1" s="1"/>
  <c r="K21" i="1"/>
  <c r="L21" i="1" s="1"/>
  <c r="M31" i="1"/>
  <c r="N31" i="1" s="1"/>
  <c r="K31" i="1"/>
  <c r="L31" i="1" s="1"/>
  <c r="M13" i="1"/>
  <c r="N13" i="1" s="1"/>
  <c r="K13" i="1"/>
  <c r="L13" i="1" s="1"/>
  <c r="M29" i="1"/>
  <c r="N29" i="1" s="1"/>
  <c r="K29" i="1"/>
  <c r="L29" i="1" s="1"/>
  <c r="M12" i="1"/>
  <c r="N12" i="1" s="1"/>
  <c r="K12" i="1"/>
  <c r="L12" i="1" s="1"/>
  <c r="M17" i="1"/>
  <c r="N17" i="1" s="1"/>
  <c r="K17" i="1"/>
  <c r="L17" i="1" s="1"/>
  <c r="M23" i="1"/>
  <c r="N23" i="1" s="1"/>
  <c r="K23" i="1"/>
  <c r="L23" i="1" s="1"/>
  <c r="M24" i="1"/>
  <c r="N24" i="1" s="1"/>
  <c r="K24" i="1"/>
  <c r="L24" i="1" s="1"/>
  <c r="M28" i="1"/>
  <c r="N28" i="1" s="1"/>
  <c r="K28" i="1"/>
  <c r="L28" i="1" s="1"/>
  <c r="M33" i="1"/>
  <c r="N33" i="1" s="1"/>
  <c r="K33" i="1"/>
  <c r="L33" i="1" s="1"/>
  <c r="M32" i="1"/>
  <c r="N32" i="1" s="1"/>
  <c r="K32" i="1"/>
  <c r="L32" i="1" s="1"/>
  <c r="M18" i="1"/>
  <c r="N18" i="1" s="1"/>
  <c r="K18" i="1"/>
  <c r="L18" i="1" s="1"/>
  <c r="M30" i="1"/>
  <c r="N30" i="1" s="1"/>
  <c r="K30" i="1"/>
  <c r="L30" i="1" s="1"/>
  <c r="M16" i="1"/>
  <c r="N16" i="1" s="1"/>
  <c r="K16" i="1"/>
  <c r="L16" i="1" s="1"/>
  <c r="F35" i="1"/>
  <c r="G35" i="1" s="1"/>
  <c r="F26" i="1"/>
  <c r="G26" i="1" s="1"/>
  <c r="F34" i="1"/>
  <c r="G34" i="1" s="1"/>
  <c r="H25" i="1"/>
  <c r="J25" i="1" s="1"/>
  <c r="F25" i="1"/>
  <c r="G25" i="1" s="1"/>
  <c r="H39" i="1"/>
  <c r="J39" i="1" s="1"/>
  <c r="F39" i="1"/>
  <c r="G39" i="1" s="1"/>
  <c r="H20" i="1"/>
  <c r="J20" i="1" s="1"/>
  <c r="F20" i="1"/>
  <c r="G20" i="1" s="1"/>
  <c r="H19" i="1"/>
  <c r="J19" i="1" s="1"/>
  <c r="F19" i="1"/>
  <c r="G19" i="1" s="1"/>
  <c r="H27" i="1"/>
  <c r="J27" i="1" s="1"/>
  <c r="F27" i="1"/>
  <c r="G27" i="1" s="1"/>
  <c r="H38" i="1"/>
  <c r="J38" i="1" s="1"/>
  <c r="F38" i="1"/>
  <c r="G38" i="1" s="1"/>
  <c r="H34" i="1"/>
  <c r="J34" i="1" s="1"/>
  <c r="H26" i="1"/>
  <c r="J26" i="1" s="1"/>
  <c r="H35" i="1"/>
  <c r="J35" i="1" s="1"/>
  <c r="M35" i="1" l="1"/>
  <c r="N35" i="1" s="1"/>
  <c r="K35" i="1"/>
  <c r="L35" i="1" s="1"/>
  <c r="M34" i="1"/>
  <c r="N34" i="1" s="1"/>
  <c r="K34" i="1"/>
  <c r="L34" i="1" s="1"/>
  <c r="M38" i="1"/>
  <c r="N38" i="1" s="1"/>
  <c r="K38" i="1"/>
  <c r="L38" i="1" s="1"/>
  <c r="M27" i="1"/>
  <c r="N27" i="1" s="1"/>
  <c r="K27" i="1"/>
  <c r="L27" i="1" s="1"/>
  <c r="M19" i="1"/>
  <c r="N19" i="1" s="1"/>
  <c r="K19" i="1"/>
  <c r="L19" i="1" s="1"/>
  <c r="M20" i="1"/>
  <c r="N20" i="1" s="1"/>
  <c r="K20" i="1"/>
  <c r="L20" i="1" s="1"/>
  <c r="M39" i="1"/>
  <c r="N39" i="1" s="1"/>
  <c r="K39" i="1"/>
  <c r="L39" i="1" s="1"/>
  <c r="M25" i="1"/>
  <c r="N25" i="1" s="1"/>
  <c r="K25" i="1"/>
  <c r="L25" i="1" s="1"/>
  <c r="M26" i="1"/>
  <c r="N26" i="1" s="1"/>
  <c r="K26" i="1"/>
  <c r="L26" i="1" s="1"/>
</calcChain>
</file>

<file path=xl/sharedStrings.xml><?xml version="1.0" encoding="utf-8"?>
<sst xmlns="http://schemas.openxmlformats.org/spreadsheetml/2006/main" count="36" uniqueCount="20">
  <si>
    <t>Parcelamento</t>
  </si>
  <si>
    <t>Lote</t>
  </si>
  <si>
    <t>Área  
Terreno</t>
  </si>
  <si>
    <t>Preço m²</t>
  </si>
  <si>
    <t>Preço</t>
  </si>
  <si>
    <t>Ato</t>
  </si>
  <si>
    <t>Saldo a Financiar</t>
  </si>
  <si>
    <t>24 X</t>
  </si>
  <si>
    <t>Prestação</t>
  </si>
  <si>
    <t>Total</t>
  </si>
  <si>
    <t>m²</t>
  </si>
  <si>
    <t>R$</t>
  </si>
  <si>
    <t>A presente tabela poderá ser alterada a qualquer momento a critério da Incorporadora;</t>
  </si>
  <si>
    <t xml:space="preserve">Consultar disponibilidades de estoque antes do preenchimento da proposta; </t>
  </si>
  <si>
    <t>A Vista</t>
  </si>
  <si>
    <t>Tabela de Preços Vale dos Ingás</t>
  </si>
  <si>
    <t>Reforço</t>
  </si>
  <si>
    <t>Entrega: 01/01/2024 + 180 dd;</t>
  </si>
  <si>
    <t>12X</t>
  </si>
  <si>
    <t>vendido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</si>
</sst>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6"/>
      <name val="Verdana"/>
      <family val="2"/>
    </font>
    <font>
      <sz val="10"/>
      <name val="Verdana"/>
      <family val="2"/>
    </font>
    <font>
      <b/>
      <sz val="8"/>
      <name val="Verdana"/>
      <family val="2"/>
    </font>
    <font>
      <sz val="8.5"/>
      <name val="Verdana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6"/>
      <color rgb="FFFF0000"/>
      <name val="Verdana"/>
      <family val="2"/>
    </font>
    <font>
      <sz val="8.5"/>
      <color rgb="FFFF0000"/>
      <name val="Verdana"/>
      <family val="2"/>
    </font>
    <font>
      <sz val="10"/>
      <color rgb="FFFF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</fills>
  <borders count="14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4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9" fontId="3" fillId="2" borderId="4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1" fontId="4" fillId="0" borderId="8" xfId="0" quotePrefix="1" applyNumberFormat="1" applyFont="1" applyBorder="1" applyAlignment="1">
      <alignment horizontal="center"/>
    </xf>
    <xf numFmtId="2" fontId="4" fillId="0" borderId="8" xfId="0" applyNumberFormat="1" applyFont="1" applyBorder="1" applyAlignment="1">
      <alignment horizontal="center"/>
    </xf>
    <xf numFmtId="4" fontId="4" fillId="0" borderId="8" xfId="0" applyNumberFormat="1" applyFont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44" fontId="0" fillId="0" borderId="0" xfId="1" applyFont="1"/>
    <xf numFmtId="43" fontId="3" fillId="2" borderId="4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1" fontId="8" fillId="0" borderId="8" xfId="0" quotePrefix="1" applyNumberFormat="1" applyFont="1" applyBorder="1" applyAlignment="1">
      <alignment horizontal="center"/>
    </xf>
    <xf numFmtId="2" fontId="8" fillId="0" borderId="8" xfId="0" applyNumberFormat="1" applyFont="1" applyBorder="1" applyAlignment="1">
      <alignment horizontal="center"/>
    </xf>
    <xf numFmtId="4" fontId="8" fillId="0" borderId="8" xfId="0" applyNumberFormat="1" applyFont="1" applyBorder="1" applyAlignment="1">
      <alignment horizontal="center"/>
    </xf>
    <xf numFmtId="0" fontId="9" fillId="0" borderId="0" xfId="0" applyFont="1"/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3" borderId="4" xfId="0" applyFont="1" applyFill="1" applyBorder="1" applyAlignment="1">
      <alignment horizontal="center" vertical="center" textRotation="90"/>
    </xf>
    <xf numFmtId="0" fontId="3" fillId="3" borderId="6" xfId="0" applyFont="1" applyFill="1" applyBorder="1" applyAlignment="1">
      <alignment horizontal="center" vertical="center" textRotation="90"/>
    </xf>
    <xf numFmtId="0" fontId="3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9" fontId="3" fillId="2" borderId="4" xfId="0" applyNumberFormat="1" applyFont="1" applyFill="1" applyBorder="1" applyAlignment="1">
      <alignment horizontal="center" vertical="center" wrapText="1"/>
    </xf>
    <xf numFmtId="9" fontId="3" fillId="2" borderId="6" xfId="0" applyNumberFormat="1" applyFont="1" applyFill="1" applyBorder="1" applyAlignment="1">
      <alignment horizontal="center" vertical="center" wrapText="1"/>
    </xf>
    <xf numFmtId="9" fontId="3" fillId="2" borderId="1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9" fontId="3" fillId="2" borderId="7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45"/>
  <sheetViews>
    <sheetView tabSelected="1" zoomScaleNormal="100" workbookViewId="0">
      <selection activeCell="I51" sqref="I51"/>
    </sheetView>
  </sheetViews>
  <sheetFormatPr defaultRowHeight="15" x14ac:dyDescent="0.25"/>
  <cols>
    <col min="1" max="1" width="2.28515625" bestFit="1" customWidth="1"/>
    <col min="2" max="2" width="5.140625" customWidth="1"/>
    <col min="3" max="3" width="7.5703125" bestFit="1" customWidth="1"/>
    <col min="4" max="4" width="8.42578125" bestFit="1" customWidth="1"/>
    <col min="5" max="5" width="11.5703125" bestFit="1" customWidth="1"/>
    <col min="6" max="6" width="9.140625" bestFit="1" customWidth="1"/>
    <col min="7" max="7" width="13.85546875" bestFit="1" customWidth="1"/>
    <col min="8" max="8" width="11.85546875" bestFit="1" customWidth="1"/>
    <col min="9" max="9" width="12.140625" style="13" bestFit="1" customWidth="1"/>
    <col min="10" max="10" width="14.5703125" bestFit="1" customWidth="1"/>
    <col min="11" max="11" width="10.42578125" bestFit="1" customWidth="1"/>
    <col min="12" max="12" width="10.140625" bestFit="1" customWidth="1"/>
    <col min="13" max="13" width="10.42578125" bestFit="1" customWidth="1"/>
    <col min="14" max="14" width="11.5703125" bestFit="1" customWidth="1"/>
  </cols>
  <sheetData>
    <row r="2" spans="1:15" x14ac:dyDescent="0.25">
      <c r="A2" s="25" t="s">
        <v>15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5" spans="1:15" x14ac:dyDescent="0.25">
      <c r="G5" s="11"/>
    </row>
    <row r="6" spans="1:15" s="2" customFormat="1" ht="14.45" customHeight="1" x14ac:dyDescent="0.2">
      <c r="A6" s="1"/>
      <c r="D6" s="3"/>
      <c r="E6" s="3"/>
      <c r="F6" s="21" t="s">
        <v>14</v>
      </c>
      <c r="G6" s="22"/>
      <c r="H6" s="37" t="s">
        <v>0</v>
      </c>
      <c r="I6" s="38"/>
      <c r="J6" s="38"/>
      <c r="K6" s="38"/>
      <c r="L6" s="38"/>
      <c r="M6" s="38"/>
      <c r="N6" s="38"/>
    </row>
    <row r="7" spans="1:15" s="2" customFormat="1" ht="16.149999999999999" customHeight="1" x14ac:dyDescent="0.2">
      <c r="A7" s="1"/>
      <c r="B7" s="26" t="s">
        <v>1</v>
      </c>
      <c r="C7" s="28" t="s">
        <v>2</v>
      </c>
      <c r="D7" s="28" t="s">
        <v>3</v>
      </c>
      <c r="E7" s="30" t="s">
        <v>4</v>
      </c>
      <c r="F7" s="23"/>
      <c r="G7" s="24"/>
      <c r="H7" s="4" t="s">
        <v>5</v>
      </c>
      <c r="I7" s="10" t="s">
        <v>16</v>
      </c>
      <c r="J7" s="42" t="s">
        <v>6</v>
      </c>
      <c r="K7" s="32" t="s">
        <v>18</v>
      </c>
      <c r="L7" s="33"/>
      <c r="M7" s="32" t="s">
        <v>7</v>
      </c>
      <c r="N7" s="33"/>
    </row>
    <row r="8" spans="1:15" s="2" customFormat="1" ht="16.149999999999999" customHeight="1" x14ac:dyDescent="0.2">
      <c r="A8" s="1"/>
      <c r="B8" s="27"/>
      <c r="C8" s="28"/>
      <c r="D8" s="29"/>
      <c r="E8" s="31"/>
      <c r="F8" s="4">
        <v>0.1</v>
      </c>
      <c r="G8" s="34" t="s">
        <v>11</v>
      </c>
      <c r="H8" s="34">
        <v>0.3</v>
      </c>
      <c r="I8" s="5">
        <v>2</v>
      </c>
      <c r="J8" s="45"/>
      <c r="K8" s="19" t="s">
        <v>8</v>
      </c>
      <c r="L8" s="19" t="s">
        <v>9</v>
      </c>
      <c r="M8" s="19" t="s">
        <v>8</v>
      </c>
      <c r="N8" s="19" t="s">
        <v>9</v>
      </c>
    </row>
    <row r="9" spans="1:15" s="2" customFormat="1" ht="16.149999999999999" customHeight="1" x14ac:dyDescent="0.2">
      <c r="A9" s="1"/>
      <c r="B9" s="27"/>
      <c r="C9" s="39" t="s">
        <v>10</v>
      </c>
      <c r="D9" s="30" t="s">
        <v>11</v>
      </c>
      <c r="E9" s="30" t="s">
        <v>11</v>
      </c>
      <c r="F9" s="42" t="s">
        <v>11</v>
      </c>
      <c r="G9" s="35"/>
      <c r="H9" s="44"/>
      <c r="I9" s="12">
        <v>10000</v>
      </c>
      <c r="J9" s="46"/>
      <c r="K9" s="20"/>
      <c r="L9" s="20"/>
      <c r="M9" s="20"/>
      <c r="N9" s="20"/>
    </row>
    <row r="10" spans="1:15" s="2" customFormat="1" ht="14.45" customHeight="1" x14ac:dyDescent="0.2">
      <c r="A10" s="1"/>
      <c r="B10" s="27"/>
      <c r="C10" s="40"/>
      <c r="D10" s="41"/>
      <c r="E10" s="41"/>
      <c r="F10" s="43"/>
      <c r="G10" s="36"/>
      <c r="H10" s="6" t="s">
        <v>11</v>
      </c>
      <c r="I10" s="6" t="s">
        <v>11</v>
      </c>
      <c r="J10" s="6" t="s">
        <v>11</v>
      </c>
      <c r="K10" s="6" t="s">
        <v>11</v>
      </c>
      <c r="L10" s="6" t="s">
        <v>11</v>
      </c>
      <c r="M10" s="6" t="s">
        <v>11</v>
      </c>
      <c r="N10" s="6" t="s">
        <v>11</v>
      </c>
    </row>
    <row r="11" spans="1:15" s="2" customFormat="1" ht="12.75" x14ac:dyDescent="0.2">
      <c r="A11" s="1">
        <v>1</v>
      </c>
      <c r="B11" s="7">
        <v>1</v>
      </c>
      <c r="C11" s="8">
        <v>180</v>
      </c>
      <c r="D11" s="9">
        <v>1300</v>
      </c>
      <c r="E11" s="9">
        <f t="shared" ref="E11:E18" si="0">C11*D11</f>
        <v>234000</v>
      </c>
      <c r="F11" s="9">
        <f t="shared" ref="F11" si="1">E11*$F$8</f>
        <v>23400</v>
      </c>
      <c r="G11" s="9">
        <f t="shared" ref="G11" si="2">E11-F11</f>
        <v>210600</v>
      </c>
      <c r="H11" s="9">
        <f t="shared" ref="H11" si="3">E11*$H$8</f>
        <v>70200</v>
      </c>
      <c r="I11" s="9">
        <f>I$8*I$9</f>
        <v>20000</v>
      </c>
      <c r="J11" s="9">
        <f>E11-H11-I11</f>
        <v>143800</v>
      </c>
      <c r="K11" s="9">
        <f>PMT(1.2%,12,-J11)</f>
        <v>12938.467305570644</v>
      </c>
      <c r="L11" s="9">
        <f>(K11*12)+H11+I11</f>
        <v>245461.60766684773</v>
      </c>
      <c r="M11" s="9">
        <f>PMT(1.2%,24,-J11)</f>
        <v>6931.4569531116149</v>
      </c>
      <c r="N11" s="9">
        <f>(M11*24)+H11+I11</f>
        <v>256554.96687467876</v>
      </c>
    </row>
    <row r="12" spans="1:15" s="2" customFormat="1" ht="12.75" x14ac:dyDescent="0.2">
      <c r="A12" s="1">
        <v>2</v>
      </c>
      <c r="B12" s="7">
        <v>2</v>
      </c>
      <c r="C12" s="8">
        <v>180</v>
      </c>
      <c r="D12" s="9">
        <v>1300</v>
      </c>
      <c r="E12" s="9">
        <f t="shared" si="0"/>
        <v>234000</v>
      </c>
      <c r="F12" s="9">
        <f t="shared" ref="F12:F39" si="4">E12*$F$8</f>
        <v>23400</v>
      </c>
      <c r="G12" s="9">
        <f t="shared" ref="G12:G39" si="5">E12-F12</f>
        <v>210600</v>
      </c>
      <c r="H12" s="9">
        <f t="shared" ref="H12:H39" si="6">E12*$H$8</f>
        <v>70200</v>
      </c>
      <c r="I12" s="9">
        <f t="shared" ref="I12:I39" si="7">I$8*I$9</f>
        <v>20000</v>
      </c>
      <c r="J12" s="9">
        <f t="shared" ref="J12:J39" si="8">E12-H12-I12</f>
        <v>143800</v>
      </c>
      <c r="K12" s="9">
        <f t="shared" ref="K12:K39" si="9">PMT(1.2%,12,-J12)</f>
        <v>12938.467305570644</v>
      </c>
      <c r="L12" s="9">
        <f t="shared" ref="L12:L39" si="10">(K12*12)+H12+I12</f>
        <v>245461.60766684773</v>
      </c>
      <c r="M12" s="9">
        <f t="shared" ref="M12:M39" si="11">PMT(1.2%,24,-J12)</f>
        <v>6931.4569531116149</v>
      </c>
      <c r="N12" s="9">
        <f t="shared" ref="N12:N39" si="12">(M12*24)+H12+I12</f>
        <v>256554.96687467876</v>
      </c>
    </row>
    <row r="13" spans="1:15" s="2" customFormat="1" ht="12.75" x14ac:dyDescent="0.2">
      <c r="A13" s="1">
        <v>3</v>
      </c>
      <c r="B13" s="7">
        <v>3</v>
      </c>
      <c r="C13" s="8">
        <v>180</v>
      </c>
      <c r="D13" s="9">
        <v>1300</v>
      </c>
      <c r="E13" s="9">
        <f t="shared" si="0"/>
        <v>234000</v>
      </c>
      <c r="F13" s="9">
        <f t="shared" si="4"/>
        <v>23400</v>
      </c>
      <c r="G13" s="9">
        <f t="shared" si="5"/>
        <v>210600</v>
      </c>
      <c r="H13" s="9">
        <f t="shared" si="6"/>
        <v>70200</v>
      </c>
      <c r="I13" s="9">
        <f t="shared" si="7"/>
        <v>20000</v>
      </c>
      <c r="J13" s="9">
        <f t="shared" si="8"/>
        <v>143800</v>
      </c>
      <c r="K13" s="9">
        <f t="shared" si="9"/>
        <v>12938.467305570644</v>
      </c>
      <c r="L13" s="9">
        <f t="shared" si="10"/>
        <v>245461.60766684773</v>
      </c>
      <c r="M13" s="9">
        <f t="shared" si="11"/>
        <v>6931.4569531116149</v>
      </c>
      <c r="N13" s="9">
        <f t="shared" si="12"/>
        <v>256554.96687467876</v>
      </c>
    </row>
    <row r="14" spans="1:15" s="18" customFormat="1" ht="12.75" x14ac:dyDescent="0.2">
      <c r="A14" s="14">
        <v>4</v>
      </c>
      <c r="B14" s="15">
        <v>4</v>
      </c>
      <c r="C14" s="16">
        <v>180</v>
      </c>
      <c r="D14" s="17">
        <v>1300</v>
      </c>
      <c r="E14" s="17">
        <f t="shared" si="0"/>
        <v>234000</v>
      </c>
      <c r="F14" s="17">
        <f t="shared" si="4"/>
        <v>23400</v>
      </c>
      <c r="G14" s="17">
        <f t="shared" si="5"/>
        <v>210600</v>
      </c>
      <c r="H14" s="17">
        <f t="shared" si="6"/>
        <v>70200</v>
      </c>
      <c r="I14" s="17">
        <f t="shared" si="7"/>
        <v>20000</v>
      </c>
      <c r="J14" s="17">
        <f t="shared" si="8"/>
        <v>143800</v>
      </c>
      <c r="K14" s="17">
        <f t="shared" si="9"/>
        <v>12938.467305570644</v>
      </c>
      <c r="L14" s="17">
        <f t="shared" si="10"/>
        <v>245461.60766684773</v>
      </c>
      <c r="M14" s="17">
        <f t="shared" si="11"/>
        <v>6931.4569531116149</v>
      </c>
      <c r="N14" s="17">
        <f t="shared" si="12"/>
        <v>256554.96687467876</v>
      </c>
      <c r="O14" s="18" t="s">
        <v>19</v>
      </c>
    </row>
    <row r="15" spans="1:15" s="18" customFormat="1" ht="12.75" x14ac:dyDescent="0.2">
      <c r="A15" s="14">
        <v>5</v>
      </c>
      <c r="B15" s="15">
        <v>5</v>
      </c>
      <c r="C15" s="16">
        <v>180</v>
      </c>
      <c r="D15" s="17">
        <v>1300</v>
      </c>
      <c r="E15" s="17">
        <f t="shared" si="0"/>
        <v>234000</v>
      </c>
      <c r="F15" s="17">
        <f t="shared" si="4"/>
        <v>23400</v>
      </c>
      <c r="G15" s="17">
        <f t="shared" si="5"/>
        <v>210600</v>
      </c>
      <c r="H15" s="17">
        <f t="shared" si="6"/>
        <v>70200</v>
      </c>
      <c r="I15" s="17">
        <f t="shared" si="7"/>
        <v>20000</v>
      </c>
      <c r="J15" s="17">
        <f t="shared" si="8"/>
        <v>143800</v>
      </c>
      <c r="K15" s="17">
        <f t="shared" si="9"/>
        <v>12938.467305570644</v>
      </c>
      <c r="L15" s="17">
        <f t="shared" si="10"/>
        <v>245461.60766684773</v>
      </c>
      <c r="M15" s="17">
        <f t="shared" si="11"/>
        <v>6931.4569531116149</v>
      </c>
      <c r="N15" s="17">
        <f t="shared" si="12"/>
        <v>256554.96687467876</v>
      </c>
      <c r="O15" s="18" t="s">
        <v>19</v>
      </c>
    </row>
    <row r="16" spans="1:15" s="2" customFormat="1" ht="12.75" x14ac:dyDescent="0.2">
      <c r="A16" s="1">
        <v>6</v>
      </c>
      <c r="B16" s="7">
        <v>6</v>
      </c>
      <c r="C16" s="8">
        <v>180</v>
      </c>
      <c r="D16" s="9">
        <v>1300</v>
      </c>
      <c r="E16" s="9">
        <f t="shared" si="0"/>
        <v>234000</v>
      </c>
      <c r="F16" s="9">
        <f t="shared" si="4"/>
        <v>23400</v>
      </c>
      <c r="G16" s="9">
        <f t="shared" si="5"/>
        <v>210600</v>
      </c>
      <c r="H16" s="9">
        <f t="shared" si="6"/>
        <v>70200</v>
      </c>
      <c r="I16" s="9">
        <f t="shared" si="7"/>
        <v>20000</v>
      </c>
      <c r="J16" s="9">
        <f t="shared" si="8"/>
        <v>143800</v>
      </c>
      <c r="K16" s="9">
        <f t="shared" si="9"/>
        <v>12938.467305570644</v>
      </c>
      <c r="L16" s="9">
        <f t="shared" si="10"/>
        <v>245461.60766684773</v>
      </c>
      <c r="M16" s="9">
        <f t="shared" si="11"/>
        <v>6931.4569531116149</v>
      </c>
      <c r="N16" s="9">
        <f t="shared" si="12"/>
        <v>256554.96687467876</v>
      </c>
    </row>
    <row r="17" spans="1:15" s="2" customFormat="1" ht="12.75" x14ac:dyDescent="0.2">
      <c r="A17" s="1">
        <v>7</v>
      </c>
      <c r="B17" s="7">
        <v>7</v>
      </c>
      <c r="C17" s="8">
        <v>180</v>
      </c>
      <c r="D17" s="9">
        <v>1300</v>
      </c>
      <c r="E17" s="9">
        <f t="shared" si="0"/>
        <v>234000</v>
      </c>
      <c r="F17" s="9">
        <f t="shared" si="4"/>
        <v>23400</v>
      </c>
      <c r="G17" s="9">
        <f t="shared" si="5"/>
        <v>210600</v>
      </c>
      <c r="H17" s="9">
        <f t="shared" si="6"/>
        <v>70200</v>
      </c>
      <c r="I17" s="9">
        <f t="shared" si="7"/>
        <v>20000</v>
      </c>
      <c r="J17" s="9">
        <f t="shared" si="8"/>
        <v>143800</v>
      </c>
      <c r="K17" s="9">
        <f t="shared" si="9"/>
        <v>12938.467305570644</v>
      </c>
      <c r="L17" s="9">
        <f t="shared" si="10"/>
        <v>245461.60766684773</v>
      </c>
      <c r="M17" s="9">
        <f t="shared" si="11"/>
        <v>6931.4569531116149</v>
      </c>
      <c r="N17" s="9">
        <f t="shared" si="12"/>
        <v>256554.96687467876</v>
      </c>
    </row>
    <row r="18" spans="1:15" s="2" customFormat="1" ht="12.75" x14ac:dyDescent="0.2">
      <c r="A18" s="1">
        <v>8</v>
      </c>
      <c r="B18" s="7">
        <v>8</v>
      </c>
      <c r="C18" s="8">
        <v>180</v>
      </c>
      <c r="D18" s="9">
        <v>1300</v>
      </c>
      <c r="E18" s="9">
        <f t="shared" si="0"/>
        <v>234000</v>
      </c>
      <c r="F18" s="9">
        <f t="shared" si="4"/>
        <v>23400</v>
      </c>
      <c r="G18" s="9">
        <f t="shared" si="5"/>
        <v>210600</v>
      </c>
      <c r="H18" s="9">
        <f t="shared" si="6"/>
        <v>70200</v>
      </c>
      <c r="I18" s="9">
        <f t="shared" si="7"/>
        <v>20000</v>
      </c>
      <c r="J18" s="9">
        <f t="shared" si="8"/>
        <v>143800</v>
      </c>
      <c r="K18" s="9">
        <f t="shared" si="9"/>
        <v>12938.467305570644</v>
      </c>
      <c r="L18" s="9">
        <f t="shared" si="10"/>
        <v>245461.60766684773</v>
      </c>
      <c r="M18" s="9">
        <f t="shared" si="11"/>
        <v>6931.4569531116149</v>
      </c>
      <c r="N18" s="9">
        <f t="shared" si="12"/>
        <v>256554.96687467876</v>
      </c>
    </row>
    <row r="19" spans="1:15" s="2" customFormat="1" ht="12.75" x14ac:dyDescent="0.2">
      <c r="A19" s="1">
        <v>9</v>
      </c>
      <c r="B19" s="7">
        <v>9</v>
      </c>
      <c r="C19" s="8">
        <v>180</v>
      </c>
      <c r="D19" s="9">
        <v>1300</v>
      </c>
      <c r="E19" s="9">
        <f t="shared" ref="E19:E26" si="13">C19*D19</f>
        <v>234000</v>
      </c>
      <c r="F19" s="9">
        <f t="shared" si="4"/>
        <v>23400</v>
      </c>
      <c r="G19" s="9">
        <f t="shared" si="5"/>
        <v>210600</v>
      </c>
      <c r="H19" s="9">
        <f t="shared" si="6"/>
        <v>70200</v>
      </c>
      <c r="I19" s="9">
        <f t="shared" si="7"/>
        <v>20000</v>
      </c>
      <c r="J19" s="9">
        <f t="shared" si="8"/>
        <v>143800</v>
      </c>
      <c r="K19" s="9">
        <f t="shared" si="9"/>
        <v>12938.467305570644</v>
      </c>
      <c r="L19" s="9">
        <f t="shared" si="10"/>
        <v>245461.60766684773</v>
      </c>
      <c r="M19" s="9">
        <f t="shared" si="11"/>
        <v>6931.4569531116149</v>
      </c>
      <c r="N19" s="9">
        <f t="shared" si="12"/>
        <v>256554.96687467876</v>
      </c>
    </row>
    <row r="20" spans="1:15" s="2" customFormat="1" ht="12.75" x14ac:dyDescent="0.2">
      <c r="A20" s="1">
        <v>10</v>
      </c>
      <c r="B20" s="7">
        <v>10</v>
      </c>
      <c r="C20" s="8">
        <v>180</v>
      </c>
      <c r="D20" s="9">
        <v>1300</v>
      </c>
      <c r="E20" s="9">
        <f t="shared" si="13"/>
        <v>234000</v>
      </c>
      <c r="F20" s="9">
        <f t="shared" si="4"/>
        <v>23400</v>
      </c>
      <c r="G20" s="9">
        <f t="shared" si="5"/>
        <v>210600</v>
      </c>
      <c r="H20" s="9">
        <f t="shared" si="6"/>
        <v>70200</v>
      </c>
      <c r="I20" s="9">
        <f t="shared" si="7"/>
        <v>20000</v>
      </c>
      <c r="J20" s="9">
        <f t="shared" si="8"/>
        <v>143800</v>
      </c>
      <c r="K20" s="9">
        <f t="shared" si="9"/>
        <v>12938.467305570644</v>
      </c>
      <c r="L20" s="9">
        <f t="shared" si="10"/>
        <v>245461.60766684773</v>
      </c>
      <c r="M20" s="9">
        <f t="shared" si="11"/>
        <v>6931.4569531116149</v>
      </c>
      <c r="N20" s="9">
        <f t="shared" si="12"/>
        <v>256554.96687467876</v>
      </c>
    </row>
    <row r="21" spans="1:15" s="2" customFormat="1" ht="12.75" x14ac:dyDescent="0.2">
      <c r="A21" s="1">
        <v>11</v>
      </c>
      <c r="B21" s="7">
        <v>11</v>
      </c>
      <c r="C21" s="8">
        <v>210</v>
      </c>
      <c r="D21" s="9">
        <v>1300</v>
      </c>
      <c r="E21" s="9">
        <f t="shared" si="13"/>
        <v>273000</v>
      </c>
      <c r="F21" s="9">
        <f t="shared" si="4"/>
        <v>27300</v>
      </c>
      <c r="G21" s="9">
        <f t="shared" si="5"/>
        <v>245700</v>
      </c>
      <c r="H21" s="9">
        <f t="shared" si="6"/>
        <v>81900</v>
      </c>
      <c r="I21" s="9">
        <f t="shared" si="7"/>
        <v>20000</v>
      </c>
      <c r="J21" s="9">
        <f t="shared" si="8"/>
        <v>171100</v>
      </c>
      <c r="K21" s="9">
        <f t="shared" si="9"/>
        <v>15394.796634096921</v>
      </c>
      <c r="L21" s="9">
        <f t="shared" si="10"/>
        <v>286637.55960916309</v>
      </c>
      <c r="M21" s="9">
        <f t="shared" si="11"/>
        <v>8247.373328771886</v>
      </c>
      <c r="N21" s="9">
        <f t="shared" si="12"/>
        <v>299836.95989052526</v>
      </c>
    </row>
    <row r="22" spans="1:15" s="2" customFormat="1" ht="12.75" x14ac:dyDescent="0.2">
      <c r="A22" s="1">
        <v>12</v>
      </c>
      <c r="B22" s="7">
        <v>12</v>
      </c>
      <c r="C22" s="8">
        <v>224.8</v>
      </c>
      <c r="D22" s="9">
        <v>1300</v>
      </c>
      <c r="E22" s="9">
        <f t="shared" si="13"/>
        <v>292240</v>
      </c>
      <c r="F22" s="9">
        <f t="shared" si="4"/>
        <v>29224</v>
      </c>
      <c r="G22" s="9">
        <f t="shared" si="5"/>
        <v>263016</v>
      </c>
      <c r="H22" s="9">
        <f t="shared" si="6"/>
        <v>87672</v>
      </c>
      <c r="I22" s="9">
        <f t="shared" si="7"/>
        <v>20000</v>
      </c>
      <c r="J22" s="9">
        <f t="shared" si="8"/>
        <v>184568</v>
      </c>
      <c r="K22" s="9">
        <f t="shared" si="9"/>
        <v>16606.585769503217</v>
      </c>
      <c r="L22" s="9">
        <f t="shared" si="10"/>
        <v>306951.02923403861</v>
      </c>
      <c r="M22" s="9">
        <f t="shared" si="11"/>
        <v>8896.558740764287</v>
      </c>
      <c r="N22" s="9">
        <f t="shared" si="12"/>
        <v>321189.40977834287</v>
      </c>
    </row>
    <row r="23" spans="1:15" s="18" customFormat="1" ht="12.75" x14ac:dyDescent="0.2">
      <c r="A23" s="14">
        <v>13</v>
      </c>
      <c r="B23" s="15">
        <v>13</v>
      </c>
      <c r="C23" s="16">
        <v>210</v>
      </c>
      <c r="D23" s="17">
        <v>1300</v>
      </c>
      <c r="E23" s="17">
        <f t="shared" si="13"/>
        <v>273000</v>
      </c>
      <c r="F23" s="17">
        <f t="shared" si="4"/>
        <v>27300</v>
      </c>
      <c r="G23" s="17">
        <f t="shared" si="5"/>
        <v>245700</v>
      </c>
      <c r="H23" s="17">
        <f t="shared" si="6"/>
        <v>81900</v>
      </c>
      <c r="I23" s="17">
        <f t="shared" si="7"/>
        <v>20000</v>
      </c>
      <c r="J23" s="17">
        <f t="shared" si="8"/>
        <v>171100</v>
      </c>
      <c r="K23" s="17">
        <f t="shared" si="9"/>
        <v>15394.796634096921</v>
      </c>
      <c r="L23" s="17">
        <f t="shared" si="10"/>
        <v>286637.55960916309</v>
      </c>
      <c r="M23" s="17">
        <f t="shared" si="11"/>
        <v>8247.373328771886</v>
      </c>
      <c r="N23" s="17">
        <f t="shared" si="12"/>
        <v>299836.95989052526</v>
      </c>
      <c r="O23" s="18" t="s">
        <v>19</v>
      </c>
    </row>
    <row r="24" spans="1:15" s="2" customFormat="1" ht="12.75" x14ac:dyDescent="0.2">
      <c r="A24" s="1">
        <v>14</v>
      </c>
      <c r="B24" s="7">
        <v>14</v>
      </c>
      <c r="C24" s="8">
        <v>210</v>
      </c>
      <c r="D24" s="9">
        <v>1300</v>
      </c>
      <c r="E24" s="9">
        <f t="shared" si="13"/>
        <v>273000</v>
      </c>
      <c r="F24" s="9">
        <f t="shared" si="4"/>
        <v>27300</v>
      </c>
      <c r="G24" s="9">
        <f t="shared" si="5"/>
        <v>245700</v>
      </c>
      <c r="H24" s="9">
        <f t="shared" si="6"/>
        <v>81900</v>
      </c>
      <c r="I24" s="9">
        <f t="shared" si="7"/>
        <v>20000</v>
      </c>
      <c r="J24" s="9">
        <f t="shared" si="8"/>
        <v>171100</v>
      </c>
      <c r="K24" s="9">
        <f t="shared" si="9"/>
        <v>15394.796634096921</v>
      </c>
      <c r="L24" s="9">
        <f t="shared" si="10"/>
        <v>286637.55960916309</v>
      </c>
      <c r="M24" s="9">
        <f t="shared" si="11"/>
        <v>8247.373328771886</v>
      </c>
      <c r="N24" s="9">
        <f t="shared" si="12"/>
        <v>299836.95989052526</v>
      </c>
    </row>
    <row r="25" spans="1:15" s="2" customFormat="1" ht="12.75" x14ac:dyDescent="0.2">
      <c r="A25" s="1">
        <v>15</v>
      </c>
      <c r="B25" s="7">
        <v>15</v>
      </c>
      <c r="C25" s="8">
        <v>160.29</v>
      </c>
      <c r="D25" s="9">
        <v>1300</v>
      </c>
      <c r="E25" s="9">
        <f t="shared" si="13"/>
        <v>208377</v>
      </c>
      <c r="F25" s="9">
        <f t="shared" si="4"/>
        <v>20837.7</v>
      </c>
      <c r="G25" s="9">
        <f t="shared" si="5"/>
        <v>187539.3</v>
      </c>
      <c r="H25" s="9">
        <f t="shared" si="6"/>
        <v>62513.1</v>
      </c>
      <c r="I25" s="9">
        <f t="shared" si="7"/>
        <v>20000</v>
      </c>
      <c r="J25" s="9">
        <f t="shared" si="8"/>
        <v>125863.9</v>
      </c>
      <c r="K25" s="9">
        <f t="shared" si="9"/>
        <v>11324.65893672888</v>
      </c>
      <c r="L25" s="9">
        <f t="shared" si="10"/>
        <v>218409.00724074655</v>
      </c>
      <c r="M25" s="9">
        <f t="shared" si="11"/>
        <v>6066.8998943028164</v>
      </c>
      <c r="N25" s="9">
        <f t="shared" si="12"/>
        <v>228118.6974632676</v>
      </c>
    </row>
    <row r="26" spans="1:15" s="18" customFormat="1" ht="12.75" x14ac:dyDescent="0.2">
      <c r="A26" s="14">
        <v>16</v>
      </c>
      <c r="B26" s="15">
        <v>16</v>
      </c>
      <c r="C26" s="16">
        <v>309.57</v>
      </c>
      <c r="D26" s="17">
        <v>1300</v>
      </c>
      <c r="E26" s="17">
        <f t="shared" si="13"/>
        <v>402441</v>
      </c>
      <c r="F26" s="17">
        <f t="shared" si="4"/>
        <v>40244.100000000006</v>
      </c>
      <c r="G26" s="17">
        <f t="shared" si="5"/>
        <v>362196.9</v>
      </c>
      <c r="H26" s="17">
        <f t="shared" si="6"/>
        <v>120732.29999999999</v>
      </c>
      <c r="I26" s="17">
        <f t="shared" si="7"/>
        <v>20000</v>
      </c>
      <c r="J26" s="17">
        <f t="shared" si="8"/>
        <v>261708.7</v>
      </c>
      <c r="K26" s="17">
        <f t="shared" si="9"/>
        <v>23547.353675475639</v>
      </c>
      <c r="L26" s="17">
        <f t="shared" si="10"/>
        <v>423300.54410570767</v>
      </c>
      <c r="M26" s="17">
        <f t="shared" si="11"/>
        <v>12614.89977958833</v>
      </c>
      <c r="N26" s="17">
        <f t="shared" si="12"/>
        <v>443489.89471011987</v>
      </c>
      <c r="O26" s="18" t="s">
        <v>19</v>
      </c>
    </row>
    <row r="27" spans="1:15" s="2" customFormat="1" ht="12.75" x14ac:dyDescent="0.2">
      <c r="A27" s="1">
        <v>17</v>
      </c>
      <c r="B27" s="7">
        <v>17</v>
      </c>
      <c r="C27" s="8">
        <v>230</v>
      </c>
      <c r="D27" s="9">
        <v>1300</v>
      </c>
      <c r="E27" s="9">
        <f t="shared" ref="E27:E39" si="14">C27*D27</f>
        <v>299000</v>
      </c>
      <c r="F27" s="9">
        <f t="shared" si="4"/>
        <v>29900</v>
      </c>
      <c r="G27" s="9">
        <f t="shared" si="5"/>
        <v>269100</v>
      </c>
      <c r="H27" s="9">
        <f t="shared" si="6"/>
        <v>89700</v>
      </c>
      <c r="I27" s="9">
        <f t="shared" si="7"/>
        <v>20000</v>
      </c>
      <c r="J27" s="9">
        <f t="shared" si="8"/>
        <v>189300</v>
      </c>
      <c r="K27" s="9">
        <f t="shared" si="9"/>
        <v>17032.349519781106</v>
      </c>
      <c r="L27" s="9">
        <f t="shared" si="10"/>
        <v>314088.1942373733</v>
      </c>
      <c r="M27" s="9">
        <f t="shared" si="11"/>
        <v>9124.6509125454031</v>
      </c>
      <c r="N27" s="9">
        <f t="shared" si="12"/>
        <v>328691.62190108967</v>
      </c>
    </row>
    <row r="28" spans="1:15" s="2" customFormat="1" ht="12.75" x14ac:dyDescent="0.2">
      <c r="A28" s="1">
        <v>18</v>
      </c>
      <c r="B28" s="7">
        <v>18</v>
      </c>
      <c r="C28" s="8">
        <v>230</v>
      </c>
      <c r="D28" s="9">
        <v>1300</v>
      </c>
      <c r="E28" s="9">
        <f t="shared" si="14"/>
        <v>299000</v>
      </c>
      <c r="F28" s="9">
        <f t="shared" si="4"/>
        <v>29900</v>
      </c>
      <c r="G28" s="9">
        <f t="shared" si="5"/>
        <v>269100</v>
      </c>
      <c r="H28" s="9">
        <f t="shared" si="6"/>
        <v>89700</v>
      </c>
      <c r="I28" s="9">
        <f t="shared" si="7"/>
        <v>20000</v>
      </c>
      <c r="J28" s="9">
        <f t="shared" si="8"/>
        <v>189300</v>
      </c>
      <c r="K28" s="9">
        <f t="shared" si="9"/>
        <v>17032.349519781106</v>
      </c>
      <c r="L28" s="9">
        <f t="shared" si="10"/>
        <v>314088.1942373733</v>
      </c>
      <c r="M28" s="9">
        <f t="shared" si="11"/>
        <v>9124.6509125454031</v>
      </c>
      <c r="N28" s="9">
        <f t="shared" si="12"/>
        <v>328691.62190108967</v>
      </c>
    </row>
    <row r="29" spans="1:15" s="2" customFormat="1" ht="12.75" x14ac:dyDescent="0.2">
      <c r="A29" s="1">
        <v>19</v>
      </c>
      <c r="B29" s="7">
        <v>19</v>
      </c>
      <c r="C29" s="8">
        <v>180</v>
      </c>
      <c r="D29" s="9">
        <v>1300</v>
      </c>
      <c r="E29" s="9">
        <f t="shared" si="14"/>
        <v>234000</v>
      </c>
      <c r="F29" s="9">
        <f t="shared" si="4"/>
        <v>23400</v>
      </c>
      <c r="G29" s="9">
        <f t="shared" si="5"/>
        <v>210600</v>
      </c>
      <c r="H29" s="9">
        <f t="shared" si="6"/>
        <v>70200</v>
      </c>
      <c r="I29" s="9">
        <f t="shared" si="7"/>
        <v>20000</v>
      </c>
      <c r="J29" s="9">
        <f t="shared" si="8"/>
        <v>143800</v>
      </c>
      <c r="K29" s="9">
        <f t="shared" si="9"/>
        <v>12938.467305570644</v>
      </c>
      <c r="L29" s="9">
        <f t="shared" si="10"/>
        <v>245461.60766684773</v>
      </c>
      <c r="M29" s="9">
        <f t="shared" si="11"/>
        <v>6931.4569531116149</v>
      </c>
      <c r="N29" s="9">
        <f t="shared" si="12"/>
        <v>256554.96687467876</v>
      </c>
    </row>
    <row r="30" spans="1:15" s="2" customFormat="1" ht="12.75" x14ac:dyDescent="0.2">
      <c r="A30" s="1">
        <v>20</v>
      </c>
      <c r="B30" s="7">
        <v>20</v>
      </c>
      <c r="C30" s="8">
        <v>180</v>
      </c>
      <c r="D30" s="9">
        <v>1300</v>
      </c>
      <c r="E30" s="9">
        <f t="shared" si="14"/>
        <v>234000</v>
      </c>
      <c r="F30" s="9">
        <f t="shared" si="4"/>
        <v>23400</v>
      </c>
      <c r="G30" s="9">
        <f t="shared" si="5"/>
        <v>210600</v>
      </c>
      <c r="H30" s="9">
        <f t="shared" si="6"/>
        <v>70200</v>
      </c>
      <c r="I30" s="9">
        <f t="shared" si="7"/>
        <v>20000</v>
      </c>
      <c r="J30" s="9">
        <f t="shared" si="8"/>
        <v>143800</v>
      </c>
      <c r="K30" s="9">
        <f t="shared" si="9"/>
        <v>12938.467305570644</v>
      </c>
      <c r="L30" s="9">
        <f t="shared" si="10"/>
        <v>245461.60766684773</v>
      </c>
      <c r="M30" s="9">
        <f t="shared" si="11"/>
        <v>6931.4569531116149</v>
      </c>
      <c r="N30" s="9">
        <f t="shared" si="12"/>
        <v>256554.96687467876</v>
      </c>
    </row>
    <row r="31" spans="1:15" s="2" customFormat="1" ht="12.75" x14ac:dyDescent="0.2">
      <c r="A31" s="1">
        <v>21</v>
      </c>
      <c r="B31" s="7">
        <v>21</v>
      </c>
      <c r="C31" s="8">
        <v>180</v>
      </c>
      <c r="D31" s="9">
        <v>1300</v>
      </c>
      <c r="E31" s="9">
        <f t="shared" si="14"/>
        <v>234000</v>
      </c>
      <c r="F31" s="9">
        <f t="shared" si="4"/>
        <v>23400</v>
      </c>
      <c r="G31" s="9">
        <f t="shared" si="5"/>
        <v>210600</v>
      </c>
      <c r="H31" s="9">
        <f t="shared" si="6"/>
        <v>70200</v>
      </c>
      <c r="I31" s="9">
        <f t="shared" si="7"/>
        <v>20000</v>
      </c>
      <c r="J31" s="9">
        <f t="shared" si="8"/>
        <v>143800</v>
      </c>
      <c r="K31" s="9">
        <f t="shared" si="9"/>
        <v>12938.467305570644</v>
      </c>
      <c r="L31" s="9">
        <f t="shared" si="10"/>
        <v>245461.60766684773</v>
      </c>
      <c r="M31" s="9">
        <f t="shared" si="11"/>
        <v>6931.4569531116149</v>
      </c>
      <c r="N31" s="9">
        <f t="shared" si="12"/>
        <v>256554.96687467876</v>
      </c>
    </row>
    <row r="32" spans="1:15" s="2" customFormat="1" ht="12.75" x14ac:dyDescent="0.2">
      <c r="A32" s="1">
        <v>22</v>
      </c>
      <c r="B32" s="7">
        <v>22</v>
      </c>
      <c r="C32" s="8">
        <v>180</v>
      </c>
      <c r="D32" s="9">
        <v>1300</v>
      </c>
      <c r="E32" s="9">
        <f t="shared" si="14"/>
        <v>234000</v>
      </c>
      <c r="F32" s="9">
        <f t="shared" si="4"/>
        <v>23400</v>
      </c>
      <c r="G32" s="9">
        <f t="shared" si="5"/>
        <v>210600</v>
      </c>
      <c r="H32" s="9">
        <f t="shared" si="6"/>
        <v>70200</v>
      </c>
      <c r="I32" s="9">
        <f t="shared" si="7"/>
        <v>20000</v>
      </c>
      <c r="J32" s="9">
        <f t="shared" si="8"/>
        <v>143800</v>
      </c>
      <c r="K32" s="9">
        <f t="shared" si="9"/>
        <v>12938.467305570644</v>
      </c>
      <c r="L32" s="9">
        <f t="shared" si="10"/>
        <v>245461.60766684773</v>
      </c>
      <c r="M32" s="9">
        <f t="shared" si="11"/>
        <v>6931.4569531116149</v>
      </c>
      <c r="N32" s="9">
        <f t="shared" si="12"/>
        <v>256554.96687467876</v>
      </c>
    </row>
    <row r="33" spans="1:15" s="2" customFormat="1" ht="12.75" x14ac:dyDescent="0.2">
      <c r="A33" s="1">
        <v>23</v>
      </c>
      <c r="B33" s="7">
        <v>23</v>
      </c>
      <c r="C33" s="8">
        <v>180</v>
      </c>
      <c r="D33" s="9">
        <v>1300</v>
      </c>
      <c r="E33" s="9">
        <f t="shared" ref="E33" si="15">C33*D33</f>
        <v>234000</v>
      </c>
      <c r="F33" s="9">
        <f t="shared" si="4"/>
        <v>23400</v>
      </c>
      <c r="G33" s="9">
        <f t="shared" si="5"/>
        <v>210600</v>
      </c>
      <c r="H33" s="9">
        <f t="shared" si="6"/>
        <v>70200</v>
      </c>
      <c r="I33" s="9">
        <f t="shared" si="7"/>
        <v>20000</v>
      </c>
      <c r="J33" s="9">
        <f t="shared" si="8"/>
        <v>143800</v>
      </c>
      <c r="K33" s="9">
        <f t="shared" si="9"/>
        <v>12938.467305570644</v>
      </c>
      <c r="L33" s="9">
        <f t="shared" si="10"/>
        <v>245461.60766684773</v>
      </c>
      <c r="M33" s="9">
        <f t="shared" si="11"/>
        <v>6931.4569531116149</v>
      </c>
      <c r="N33" s="9">
        <f t="shared" si="12"/>
        <v>256554.96687467876</v>
      </c>
    </row>
    <row r="34" spans="1:15" s="2" customFormat="1" ht="12.75" x14ac:dyDescent="0.2">
      <c r="A34" s="1">
        <v>24</v>
      </c>
      <c r="B34" s="7">
        <v>24</v>
      </c>
      <c r="C34" s="8">
        <v>180</v>
      </c>
      <c r="D34" s="9">
        <v>1300</v>
      </c>
      <c r="E34" s="9">
        <f t="shared" si="14"/>
        <v>234000</v>
      </c>
      <c r="F34" s="9">
        <f t="shared" si="4"/>
        <v>23400</v>
      </c>
      <c r="G34" s="9">
        <f t="shared" si="5"/>
        <v>210600</v>
      </c>
      <c r="H34" s="9">
        <f t="shared" si="6"/>
        <v>70200</v>
      </c>
      <c r="I34" s="9">
        <f t="shared" si="7"/>
        <v>20000</v>
      </c>
      <c r="J34" s="9">
        <f t="shared" si="8"/>
        <v>143800</v>
      </c>
      <c r="K34" s="9">
        <f t="shared" si="9"/>
        <v>12938.467305570644</v>
      </c>
      <c r="L34" s="9">
        <f t="shared" si="10"/>
        <v>245461.60766684773</v>
      </c>
      <c r="M34" s="9">
        <f t="shared" si="11"/>
        <v>6931.4569531116149</v>
      </c>
      <c r="N34" s="9">
        <f t="shared" si="12"/>
        <v>256554.96687467876</v>
      </c>
    </row>
    <row r="35" spans="1:15" s="2" customFormat="1" ht="12.75" x14ac:dyDescent="0.2">
      <c r="A35" s="1">
        <v>25</v>
      </c>
      <c r="B35" s="7">
        <v>25</v>
      </c>
      <c r="C35" s="8">
        <v>180</v>
      </c>
      <c r="D35" s="9">
        <v>1300</v>
      </c>
      <c r="E35" s="9">
        <f t="shared" si="14"/>
        <v>234000</v>
      </c>
      <c r="F35" s="9">
        <f t="shared" si="4"/>
        <v>23400</v>
      </c>
      <c r="G35" s="9">
        <f t="shared" si="5"/>
        <v>210600</v>
      </c>
      <c r="H35" s="9">
        <f t="shared" si="6"/>
        <v>70200</v>
      </c>
      <c r="I35" s="9">
        <f t="shared" si="7"/>
        <v>20000</v>
      </c>
      <c r="J35" s="9">
        <f t="shared" si="8"/>
        <v>143800</v>
      </c>
      <c r="K35" s="9">
        <f t="shared" si="9"/>
        <v>12938.467305570644</v>
      </c>
      <c r="L35" s="9">
        <f t="shared" si="10"/>
        <v>245461.60766684773</v>
      </c>
      <c r="M35" s="9">
        <f t="shared" si="11"/>
        <v>6931.4569531116149</v>
      </c>
      <c r="N35" s="9">
        <f t="shared" si="12"/>
        <v>256554.96687467876</v>
      </c>
    </row>
    <row r="36" spans="1:15" s="2" customFormat="1" ht="12.75" x14ac:dyDescent="0.2">
      <c r="A36" s="1">
        <v>26</v>
      </c>
      <c r="B36" s="7">
        <v>26</v>
      </c>
      <c r="C36" s="8">
        <v>179.49</v>
      </c>
      <c r="D36" s="9">
        <v>1300</v>
      </c>
      <c r="E36" s="9">
        <f t="shared" ref="E36:E37" si="16">C36*D36</f>
        <v>233337</v>
      </c>
      <c r="F36" s="9">
        <f t="shared" si="4"/>
        <v>23333.7</v>
      </c>
      <c r="G36" s="9">
        <f t="shared" si="5"/>
        <v>210003.3</v>
      </c>
      <c r="H36" s="9">
        <f t="shared" si="6"/>
        <v>70001.099999999991</v>
      </c>
      <c r="I36" s="9">
        <f t="shared" si="7"/>
        <v>20000</v>
      </c>
      <c r="J36" s="9">
        <f t="shared" si="8"/>
        <v>143335.90000000002</v>
      </c>
      <c r="K36" s="9">
        <f t="shared" si="9"/>
        <v>12896.709706985703</v>
      </c>
      <c r="L36" s="9">
        <f t="shared" si="10"/>
        <v>244761.6164838284</v>
      </c>
      <c r="M36" s="9">
        <f t="shared" si="11"/>
        <v>6909.0863747253916</v>
      </c>
      <c r="N36" s="9">
        <f t="shared" si="12"/>
        <v>255819.17299340939</v>
      </c>
    </row>
    <row r="37" spans="1:15" s="2" customFormat="1" ht="12.75" x14ac:dyDescent="0.2">
      <c r="A37" s="1">
        <v>27</v>
      </c>
      <c r="B37" s="7">
        <v>27</v>
      </c>
      <c r="C37" s="8">
        <v>162.86000000000001</v>
      </c>
      <c r="D37" s="9">
        <v>1300</v>
      </c>
      <c r="E37" s="9">
        <f t="shared" si="16"/>
        <v>211718.00000000003</v>
      </c>
      <c r="F37" s="9">
        <f t="shared" si="4"/>
        <v>21171.800000000003</v>
      </c>
      <c r="G37" s="9">
        <f t="shared" si="5"/>
        <v>190546.2</v>
      </c>
      <c r="H37" s="9">
        <f t="shared" si="6"/>
        <v>63515.400000000009</v>
      </c>
      <c r="I37" s="9">
        <f t="shared" si="7"/>
        <v>20000</v>
      </c>
      <c r="J37" s="9">
        <f t="shared" si="8"/>
        <v>128202.60000000003</v>
      </c>
      <c r="K37" s="9">
        <f t="shared" si="9"/>
        <v>11535.084482539303</v>
      </c>
      <c r="L37" s="9">
        <f t="shared" si="10"/>
        <v>221936.41379047168</v>
      </c>
      <c r="M37" s="9">
        <f t="shared" si="11"/>
        <v>6179.6300638177154</v>
      </c>
      <c r="N37" s="9">
        <f t="shared" si="12"/>
        <v>231826.52153162519</v>
      </c>
    </row>
    <row r="38" spans="1:15" s="2" customFormat="1" ht="12.75" x14ac:dyDescent="0.2">
      <c r="A38" s="1">
        <v>28</v>
      </c>
      <c r="B38" s="7">
        <v>28</v>
      </c>
      <c r="C38" s="8">
        <v>160.59</v>
      </c>
      <c r="D38" s="9">
        <v>1300</v>
      </c>
      <c r="E38" s="9">
        <f t="shared" si="14"/>
        <v>208767</v>
      </c>
      <c r="F38" s="9">
        <f t="shared" si="4"/>
        <v>20876.7</v>
      </c>
      <c r="G38" s="9">
        <f t="shared" si="5"/>
        <v>187890.3</v>
      </c>
      <c r="H38" s="9">
        <f t="shared" si="6"/>
        <v>62630.1</v>
      </c>
      <c r="I38" s="9">
        <f t="shared" si="7"/>
        <v>20000</v>
      </c>
      <c r="J38" s="9">
        <f t="shared" si="8"/>
        <v>126136.9</v>
      </c>
      <c r="K38" s="9">
        <f t="shared" si="9"/>
        <v>11349.222230014144</v>
      </c>
      <c r="L38" s="9">
        <f t="shared" si="10"/>
        <v>218820.76676016973</v>
      </c>
      <c r="M38" s="9">
        <f t="shared" si="11"/>
        <v>6080.0590580594189</v>
      </c>
      <c r="N38" s="9">
        <f t="shared" si="12"/>
        <v>228551.51739342607</v>
      </c>
    </row>
    <row r="39" spans="1:15" s="18" customFormat="1" ht="12.75" x14ac:dyDescent="0.2">
      <c r="A39" s="14">
        <v>29</v>
      </c>
      <c r="B39" s="15">
        <v>29</v>
      </c>
      <c r="C39" s="16">
        <v>160.37</v>
      </c>
      <c r="D39" s="17">
        <v>1300</v>
      </c>
      <c r="E39" s="17">
        <f t="shared" si="14"/>
        <v>208481</v>
      </c>
      <c r="F39" s="17">
        <f t="shared" si="4"/>
        <v>20848.100000000002</v>
      </c>
      <c r="G39" s="17">
        <f t="shared" si="5"/>
        <v>187632.9</v>
      </c>
      <c r="H39" s="17">
        <f t="shared" si="6"/>
        <v>62544.299999999996</v>
      </c>
      <c r="I39" s="17">
        <f t="shared" si="7"/>
        <v>20000</v>
      </c>
      <c r="J39" s="17">
        <f t="shared" si="8"/>
        <v>125936.70000000001</v>
      </c>
      <c r="K39" s="17">
        <f t="shared" si="9"/>
        <v>11331.209148271619</v>
      </c>
      <c r="L39" s="17">
        <f t="shared" si="10"/>
        <v>218518.80977925941</v>
      </c>
      <c r="M39" s="17">
        <f t="shared" si="11"/>
        <v>6070.4090046379115</v>
      </c>
      <c r="N39" s="17">
        <f t="shared" si="12"/>
        <v>228234.11611130985</v>
      </c>
      <c r="O39" s="18" t="s">
        <v>19</v>
      </c>
    </row>
    <row r="42" spans="1:15" x14ac:dyDescent="0.25">
      <c r="B42" t="s">
        <v>17</v>
      </c>
    </row>
    <row r="44" spans="1:15" x14ac:dyDescent="0.25">
      <c r="B44" t="s">
        <v>12</v>
      </c>
    </row>
    <row r="45" spans="1:15" x14ac:dyDescent="0.25">
      <c r="B45" t="s">
        <v>13</v>
      </c>
    </row>
  </sheetData>
  <mergeCells count="20">
    <mergeCell ref="F9:F10"/>
    <mergeCell ref="H8:H9"/>
    <mergeCell ref="J7:J9"/>
    <mergeCell ref="N8:N9"/>
    <mergeCell ref="M8:M9"/>
    <mergeCell ref="K8:K9"/>
    <mergeCell ref="F6:G7"/>
    <mergeCell ref="L8:L9"/>
    <mergeCell ref="A2:N2"/>
    <mergeCell ref="B7:B10"/>
    <mergeCell ref="C7:C8"/>
    <mergeCell ref="D7:D8"/>
    <mergeCell ref="E7:E8"/>
    <mergeCell ref="K7:L7"/>
    <mergeCell ref="M7:N7"/>
    <mergeCell ref="G8:G10"/>
    <mergeCell ref="H6:N6"/>
    <mergeCell ref="C9:C10"/>
    <mergeCell ref="D9:D10"/>
    <mergeCell ref="E9:E10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R9" sqref="R9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Enedi dos Santos Schulz</dc:creator>
  <cp:lastModifiedBy>Isabela</cp:lastModifiedBy>
  <dcterms:created xsi:type="dcterms:W3CDTF">2018-03-20T17:09:20Z</dcterms:created>
  <dcterms:modified xsi:type="dcterms:W3CDTF">2023-07-24T13:32:39Z</dcterms:modified>
</cp:coreProperties>
</file>