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55519\Desktop\SERGIO VALE VILLE\"/>
    </mc:Choice>
  </mc:AlternateContent>
  <bookViews>
    <workbookView xWindow="0" yWindow="0" windowWidth="20490" windowHeight="7755"/>
  </bookViews>
  <sheets>
    <sheet name="Plan1" sheetId="1" r:id="rId1"/>
    <sheet name="Plan2" sheetId="2" r:id="rId2"/>
    <sheet name="Plan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1" l="1"/>
  <c r="I11" i="1"/>
  <c r="I12" i="1"/>
  <c r="I13" i="1"/>
  <c r="I14" i="1"/>
  <c r="I15" i="1"/>
  <c r="I16" i="1"/>
  <c r="I17" i="1"/>
  <c r="I18" i="1"/>
  <c r="I19" i="1"/>
  <c r="I42" i="1" l="1"/>
  <c r="E42" i="1"/>
  <c r="F42" i="1" s="1"/>
  <c r="I41" i="1"/>
  <c r="E41" i="1"/>
  <c r="I40" i="1"/>
  <c r="E40" i="1"/>
  <c r="H40" i="1" s="1"/>
  <c r="I39" i="1"/>
  <c r="E39" i="1"/>
  <c r="H39" i="1" s="1"/>
  <c r="J39" i="1" s="1"/>
  <c r="I38" i="1"/>
  <c r="E38" i="1"/>
  <c r="J40" i="1" l="1"/>
  <c r="M40" i="1" s="1"/>
  <c r="N40" i="1" s="1"/>
  <c r="F40" i="1"/>
  <c r="G40" i="1" s="1"/>
  <c r="K39" i="1"/>
  <c r="L39" i="1" s="1"/>
  <c r="M39" i="1"/>
  <c r="N39" i="1" s="1"/>
  <c r="F41" i="1"/>
  <c r="G41" i="1" s="1"/>
  <c r="F38" i="1"/>
  <c r="G38" i="1" s="1"/>
  <c r="H41" i="1"/>
  <c r="J41" i="1" s="1"/>
  <c r="G42" i="1"/>
  <c r="H38" i="1"/>
  <c r="J38" i="1" s="1"/>
  <c r="F39" i="1"/>
  <c r="G39" i="1" s="1"/>
  <c r="H42" i="1"/>
  <c r="J42" i="1" s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9" i="1"/>
  <c r="K40" i="1" l="1"/>
  <c r="L40" i="1" s="1"/>
  <c r="K41" i="1"/>
  <c r="L41" i="1" s="1"/>
  <c r="M41" i="1"/>
  <c r="N41" i="1" s="1"/>
  <c r="M42" i="1"/>
  <c r="N42" i="1" s="1"/>
  <c r="K42" i="1"/>
  <c r="L42" i="1" s="1"/>
  <c r="M38" i="1"/>
  <c r="N38" i="1" s="1"/>
  <c r="K38" i="1"/>
  <c r="L38" i="1" s="1"/>
  <c r="E9" i="1"/>
  <c r="E35" i="1"/>
  <c r="E34" i="1"/>
  <c r="H34" i="1" l="1"/>
  <c r="J34" i="1" s="1"/>
  <c r="H35" i="1"/>
  <c r="J35" i="1" s="1"/>
  <c r="F9" i="1"/>
  <c r="G9" i="1" s="1"/>
  <c r="H9" i="1"/>
  <c r="J9" i="1" s="1"/>
  <c r="F34" i="1"/>
  <c r="G34" i="1" s="1"/>
  <c r="F35" i="1"/>
  <c r="G35" i="1" s="1"/>
  <c r="K35" i="1" l="1"/>
  <c r="L35" i="1" s="1"/>
  <c r="M35" i="1"/>
  <c r="N35" i="1" s="1"/>
  <c r="M9" i="1"/>
  <c r="N9" i="1" s="1"/>
  <c r="K9" i="1"/>
  <c r="L9" i="1" s="1"/>
  <c r="M34" i="1"/>
  <c r="N34" i="1" s="1"/>
  <c r="K34" i="1"/>
  <c r="L34" i="1" s="1"/>
  <c r="E31" i="1"/>
  <c r="E30" i="1"/>
  <c r="E29" i="1"/>
  <c r="E28" i="1"/>
  <c r="E27" i="1"/>
  <c r="E26" i="1"/>
  <c r="E22" i="1"/>
  <c r="E21" i="1"/>
  <c r="E20" i="1"/>
  <c r="E19" i="1"/>
  <c r="E16" i="1"/>
  <c r="E15" i="1"/>
  <c r="E14" i="1"/>
  <c r="E13" i="1"/>
  <c r="E12" i="1"/>
  <c r="E11" i="1"/>
  <c r="E10" i="1"/>
  <c r="F12" i="1" l="1"/>
  <c r="G12" i="1" s="1"/>
  <c r="F29" i="1"/>
  <c r="G29" i="1" s="1"/>
  <c r="F22" i="1"/>
  <c r="G22" i="1" s="1"/>
  <c r="F15" i="1"/>
  <c r="G15" i="1" s="1"/>
  <c r="F19" i="1"/>
  <c r="G19" i="1" s="1"/>
  <c r="F13" i="1"/>
  <c r="G13" i="1" s="1"/>
  <c r="F26" i="1"/>
  <c r="G26" i="1" s="1"/>
  <c r="F10" i="1"/>
  <c r="G10" i="1" s="1"/>
  <c r="H27" i="1"/>
  <c r="J27" i="1" s="1"/>
  <c r="F27" i="1"/>
  <c r="G27" i="1" s="1"/>
  <c r="H11" i="1"/>
  <c r="J11" i="1" s="1"/>
  <c r="F11" i="1"/>
  <c r="G11" i="1" s="1"/>
  <c r="F21" i="1"/>
  <c r="G21" i="1" s="1"/>
  <c r="H14" i="1"/>
  <c r="J14" i="1" s="1"/>
  <c r="F14" i="1"/>
  <c r="G14" i="1" s="1"/>
  <c r="H28" i="1"/>
  <c r="J28" i="1" s="1"/>
  <c r="F28" i="1"/>
  <c r="G28" i="1" s="1"/>
  <c r="H16" i="1"/>
  <c r="J16" i="1" s="1"/>
  <c r="F16" i="1"/>
  <c r="G16" i="1" s="1"/>
  <c r="H30" i="1"/>
  <c r="J30" i="1" s="1"/>
  <c r="F30" i="1"/>
  <c r="G30" i="1" s="1"/>
  <c r="H20" i="1"/>
  <c r="J20" i="1" s="1"/>
  <c r="F20" i="1"/>
  <c r="G20" i="1" s="1"/>
  <c r="H31" i="1"/>
  <c r="J31" i="1" s="1"/>
  <c r="F31" i="1"/>
  <c r="G31" i="1" s="1"/>
  <c r="H26" i="1"/>
  <c r="J26" i="1" s="1"/>
  <c r="H29" i="1"/>
  <c r="J29" i="1" s="1"/>
  <c r="H22" i="1"/>
  <c r="J22" i="1" s="1"/>
  <c r="H19" i="1"/>
  <c r="J19" i="1" s="1"/>
  <c r="H21" i="1"/>
  <c r="J21" i="1" s="1"/>
  <c r="J13" i="1"/>
  <c r="H15" i="1"/>
  <c r="J15" i="1" s="1"/>
  <c r="H12" i="1"/>
  <c r="J12" i="1" s="1"/>
  <c r="H10" i="1"/>
  <c r="J10" i="1" s="1"/>
  <c r="E37" i="1"/>
  <c r="E36" i="1"/>
  <c r="E33" i="1"/>
  <c r="E32" i="1"/>
  <c r="E25" i="1"/>
  <c r="E24" i="1"/>
  <c r="E23" i="1"/>
  <c r="E18" i="1"/>
  <c r="E44" i="1" s="1"/>
  <c r="E17" i="1"/>
  <c r="K22" i="1" l="1"/>
  <c r="L22" i="1" s="1"/>
  <c r="M22" i="1"/>
  <c r="N22" i="1" s="1"/>
  <c r="K29" i="1"/>
  <c r="L29" i="1" s="1"/>
  <c r="M29" i="1"/>
  <c r="N29" i="1" s="1"/>
  <c r="K16" i="1"/>
  <c r="L16" i="1" s="1"/>
  <c r="M16" i="1"/>
  <c r="N16" i="1" s="1"/>
  <c r="K15" i="1"/>
  <c r="L15" i="1" s="1"/>
  <c r="M15" i="1"/>
  <c r="N15" i="1" s="1"/>
  <c r="K13" i="1"/>
  <c r="L13" i="1" s="1"/>
  <c r="M13" i="1"/>
  <c r="N13" i="1" s="1"/>
  <c r="M30" i="1"/>
  <c r="N30" i="1" s="1"/>
  <c r="K30" i="1"/>
  <c r="L30" i="1" s="1"/>
  <c r="M10" i="1"/>
  <c r="N10" i="1" s="1"/>
  <c r="K10" i="1"/>
  <c r="L10" i="1" s="1"/>
  <c r="K12" i="1"/>
  <c r="L12" i="1" s="1"/>
  <c r="M12" i="1"/>
  <c r="N12" i="1" s="1"/>
  <c r="M14" i="1"/>
  <c r="N14" i="1" s="1"/>
  <c r="K14" i="1"/>
  <c r="L14" i="1" s="1"/>
  <c r="K11" i="1"/>
  <c r="L11" i="1" s="1"/>
  <c r="M11" i="1"/>
  <c r="N11" i="1" s="1"/>
  <c r="K26" i="1"/>
  <c r="L26" i="1" s="1"/>
  <c r="M26" i="1"/>
  <c r="N26" i="1" s="1"/>
  <c r="K27" i="1"/>
  <c r="L27" i="1" s="1"/>
  <c r="M27" i="1"/>
  <c r="N27" i="1" s="1"/>
  <c r="M31" i="1"/>
  <c r="N31" i="1" s="1"/>
  <c r="K31" i="1"/>
  <c r="L31" i="1" s="1"/>
  <c r="K28" i="1"/>
  <c r="L28" i="1" s="1"/>
  <c r="M28" i="1"/>
  <c r="N28" i="1" s="1"/>
  <c r="K21" i="1"/>
  <c r="L21" i="1" s="1"/>
  <c r="M21" i="1"/>
  <c r="N21" i="1" s="1"/>
  <c r="M20" i="1"/>
  <c r="N20" i="1" s="1"/>
  <c r="K20" i="1"/>
  <c r="L20" i="1" s="1"/>
  <c r="M19" i="1"/>
  <c r="N19" i="1" s="1"/>
  <c r="K19" i="1"/>
  <c r="L19" i="1" s="1"/>
  <c r="F33" i="1"/>
  <c r="G33" i="1" s="1"/>
  <c r="F24" i="1"/>
  <c r="G24" i="1" s="1"/>
  <c r="F32" i="1"/>
  <c r="G32" i="1" s="1"/>
  <c r="H23" i="1"/>
  <c r="J23" i="1" s="1"/>
  <c r="F23" i="1"/>
  <c r="G23" i="1" s="1"/>
  <c r="H37" i="1"/>
  <c r="J37" i="1" s="1"/>
  <c r="F37" i="1"/>
  <c r="G37" i="1" s="1"/>
  <c r="H18" i="1"/>
  <c r="J18" i="1" s="1"/>
  <c r="F18" i="1"/>
  <c r="G18" i="1" s="1"/>
  <c r="H17" i="1"/>
  <c r="J17" i="1" s="1"/>
  <c r="F17" i="1"/>
  <c r="G17" i="1" s="1"/>
  <c r="G44" i="1" s="1"/>
  <c r="H25" i="1"/>
  <c r="J25" i="1" s="1"/>
  <c r="F25" i="1"/>
  <c r="G25" i="1" s="1"/>
  <c r="H36" i="1"/>
  <c r="J36" i="1" s="1"/>
  <c r="F36" i="1"/>
  <c r="G36" i="1" s="1"/>
  <c r="H32" i="1"/>
  <c r="J32" i="1" s="1"/>
  <c r="H24" i="1"/>
  <c r="J24" i="1" s="1"/>
  <c r="H33" i="1"/>
  <c r="J33" i="1" s="1"/>
  <c r="M33" i="1" l="1"/>
  <c r="N33" i="1" s="1"/>
  <c r="K33" i="1"/>
  <c r="L33" i="1" s="1"/>
  <c r="K24" i="1"/>
  <c r="L24" i="1" s="1"/>
  <c r="M24" i="1"/>
  <c r="N24" i="1" s="1"/>
  <c r="M32" i="1"/>
  <c r="N32" i="1" s="1"/>
  <c r="K32" i="1"/>
  <c r="L32" i="1" s="1"/>
  <c r="K18" i="1"/>
  <c r="L18" i="1" s="1"/>
  <c r="M18" i="1"/>
  <c r="N18" i="1" s="1"/>
  <c r="K25" i="1"/>
  <c r="L25" i="1" s="1"/>
  <c r="M25" i="1"/>
  <c r="N25" i="1" s="1"/>
  <c r="K23" i="1"/>
  <c r="L23" i="1" s="1"/>
  <c r="M23" i="1"/>
  <c r="N23" i="1" s="1"/>
  <c r="M17" i="1"/>
  <c r="N17" i="1" s="1"/>
  <c r="K17" i="1"/>
  <c r="L17" i="1" s="1"/>
  <c r="K36" i="1"/>
  <c r="L36" i="1" s="1"/>
  <c r="M36" i="1"/>
  <c r="N36" i="1" s="1"/>
  <c r="K37" i="1"/>
  <c r="L37" i="1" s="1"/>
  <c r="M37" i="1"/>
  <c r="N37" i="1" s="1"/>
  <c r="N44" i="1" l="1"/>
  <c r="L44" i="1"/>
</calcChain>
</file>

<file path=xl/sharedStrings.xml><?xml version="1.0" encoding="utf-8"?>
<sst xmlns="http://schemas.openxmlformats.org/spreadsheetml/2006/main" count="70" uniqueCount="28">
  <si>
    <t>Parcelamento</t>
  </si>
  <si>
    <t>Lote</t>
  </si>
  <si>
    <t>Área  
Terreno</t>
  </si>
  <si>
    <t>Preço m²</t>
  </si>
  <si>
    <t>Preço</t>
  </si>
  <si>
    <t>Ato</t>
  </si>
  <si>
    <t>24 X</t>
  </si>
  <si>
    <t>Prestação</t>
  </si>
  <si>
    <t>Total</t>
  </si>
  <si>
    <t>m²</t>
  </si>
  <si>
    <t>R$</t>
  </si>
  <si>
    <t>A Vista</t>
  </si>
  <si>
    <t>Reforço</t>
  </si>
  <si>
    <t>12 X</t>
  </si>
  <si>
    <t>Tabela de Preços Vale Ville</t>
  </si>
  <si>
    <t>VGV</t>
  </si>
  <si>
    <t>DESC 9%</t>
  </si>
  <si>
    <t>12 X 1%</t>
  </si>
  <si>
    <t>24 X 1%</t>
  </si>
  <si>
    <t>Av. Bromélias</t>
  </si>
  <si>
    <t>Endereço</t>
  </si>
  <si>
    <t>R. dos Hibiscos</t>
  </si>
  <si>
    <t>Esq R. dos Hibis, Bouganville</t>
  </si>
  <si>
    <t>R. dos Bouganvilles</t>
  </si>
  <si>
    <t>Esq. R. dos Hibiscos</t>
  </si>
  <si>
    <t>Esq Av. Bromélias, Hibiscos</t>
  </si>
  <si>
    <t>Saldo</t>
  </si>
  <si>
    <t>vendido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</si>
</sst>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6"/>
      <name val="Verdana"/>
      <family val="2"/>
    </font>
    <font>
      <sz val="10"/>
      <name val="Verdana"/>
      <family val="2"/>
    </font>
    <font>
      <b/>
      <sz val="8"/>
      <name val="Verdana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Verdana"/>
      <family val="2"/>
    </font>
    <font>
      <sz val="8"/>
      <name val="Arial"/>
      <family val="2"/>
    </font>
    <font>
      <sz val="8"/>
      <color rgb="FFFF000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</fills>
  <borders count="14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2" borderId="5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44" fontId="0" fillId="0" borderId="0" xfId="1" applyFont="1"/>
    <xf numFmtId="43" fontId="3" fillId="2" borderId="4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" fontId="7" fillId="0" borderId="8" xfId="0" quotePrefix="1" applyNumberFormat="1" applyFont="1" applyBorder="1" applyAlignment="1">
      <alignment horizontal="center"/>
    </xf>
    <xf numFmtId="2" fontId="7" fillId="0" borderId="8" xfId="0" applyNumberFormat="1" applyFont="1" applyBorder="1" applyAlignment="1">
      <alignment horizontal="center"/>
    </xf>
    <xf numFmtId="4" fontId="7" fillId="0" borderId="8" xfId="0" applyNumberFormat="1" applyFont="1" applyBorder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/>
    </xf>
    <xf numFmtId="1" fontId="8" fillId="0" borderId="8" xfId="0" quotePrefix="1" applyNumberFormat="1" applyFont="1" applyBorder="1" applyAlignment="1">
      <alignment horizontal="center"/>
    </xf>
    <xf numFmtId="2" fontId="8" fillId="0" borderId="8" xfId="0" applyNumberFormat="1" applyFont="1" applyBorder="1" applyAlignment="1">
      <alignment horizontal="center"/>
    </xf>
    <xf numFmtId="4" fontId="8" fillId="0" borderId="8" xfId="0" applyNumberFormat="1" applyFont="1" applyBorder="1" applyAlignment="1">
      <alignment horizontal="center"/>
    </xf>
    <xf numFmtId="0" fontId="8" fillId="0" borderId="0" xfId="0" applyFont="1"/>
    <xf numFmtId="0" fontId="9" fillId="0" borderId="0" xfId="0" applyFont="1"/>
    <xf numFmtId="1" fontId="7" fillId="0" borderId="0" xfId="0" quotePrefix="1" applyNumberFormat="1" applyFont="1" applyBorder="1" applyAlignment="1">
      <alignment horizontal="center"/>
    </xf>
    <xf numFmtId="2" fontId="7" fillId="0" borderId="0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9" fillId="0" borderId="0" xfId="0" applyNumberFormat="1" applyFont="1"/>
    <xf numFmtId="0" fontId="9" fillId="0" borderId="0" xfId="0" applyFont="1" applyAlignment="1">
      <alignment horizontal="center"/>
    </xf>
    <xf numFmtId="1" fontId="9" fillId="0" borderId="8" xfId="0" quotePrefix="1" applyNumberFormat="1" applyFont="1" applyBorder="1" applyAlignment="1">
      <alignment horizontal="center"/>
    </xf>
    <xf numFmtId="2" fontId="9" fillId="0" borderId="8" xfId="0" applyNumberFormat="1" applyFont="1" applyBorder="1" applyAlignment="1">
      <alignment horizontal="center"/>
    </xf>
    <xf numFmtId="4" fontId="9" fillId="0" borderId="8" xfId="0" applyNumberFormat="1" applyFont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3" borderId="4" xfId="0" applyFont="1" applyFill="1" applyBorder="1" applyAlignment="1">
      <alignment horizontal="center" vertical="center" textRotation="90"/>
    </xf>
    <xf numFmtId="0" fontId="3" fillId="3" borderId="6" xfId="0" applyFont="1" applyFill="1" applyBorder="1" applyAlignment="1">
      <alignment horizontal="center" vertical="center" textRotation="90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9" fontId="3" fillId="2" borderId="4" xfId="0" applyNumberFormat="1" applyFont="1" applyFill="1" applyBorder="1" applyAlignment="1">
      <alignment horizontal="center" vertical="center" wrapText="1"/>
    </xf>
    <xf numFmtId="9" fontId="3" fillId="2" borderId="6" xfId="0" applyNumberFormat="1" applyFont="1" applyFill="1" applyBorder="1" applyAlignment="1">
      <alignment horizontal="center" vertical="center" wrapText="1"/>
    </xf>
    <xf numFmtId="9" fontId="3" fillId="2" borderId="1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9" fontId="3" fillId="2" borderId="7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"/>
  <sheetViews>
    <sheetView tabSelected="1" topLeftCell="A10" zoomScaleNormal="100" workbookViewId="0">
      <selection activeCell="A16" sqref="A16:XFD16"/>
    </sheetView>
  </sheetViews>
  <sheetFormatPr defaultRowHeight="15" x14ac:dyDescent="0.25"/>
  <cols>
    <col min="1" max="1" width="3" bestFit="1" customWidth="1"/>
    <col min="2" max="2" width="5.140625" customWidth="1"/>
    <col min="3" max="3" width="7.7109375" bestFit="1" customWidth="1"/>
    <col min="4" max="4" width="8.5703125" bestFit="1" customWidth="1"/>
    <col min="5" max="5" width="10" bestFit="1" customWidth="1"/>
    <col min="6" max="6" width="7.85546875" bestFit="1" customWidth="1"/>
    <col min="7" max="7" width="14" bestFit="1" customWidth="1"/>
    <col min="8" max="8" width="12" bestFit="1" customWidth="1"/>
    <col min="9" max="9" width="12.28515625" style="7" bestFit="1" customWidth="1"/>
    <col min="10" max="10" width="10.28515625" bestFit="1" customWidth="1"/>
    <col min="11" max="11" width="10.5703125" bestFit="1" customWidth="1"/>
    <col min="12" max="12" width="11.85546875" bestFit="1" customWidth="1"/>
    <col min="13" max="13" width="10.5703125" bestFit="1" customWidth="1"/>
    <col min="14" max="14" width="11.85546875" bestFit="1" customWidth="1"/>
    <col min="15" max="15" width="25" bestFit="1" customWidth="1"/>
  </cols>
  <sheetData>
    <row r="1" spans="1:15" x14ac:dyDescent="0.25">
      <c r="A1" s="33" t="s">
        <v>14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3" spans="1:15" x14ac:dyDescent="0.25">
      <c r="G3" s="5"/>
    </row>
    <row r="4" spans="1:15" s="2" customFormat="1" ht="14.45" customHeight="1" x14ac:dyDescent="0.2">
      <c r="A4" s="1"/>
      <c r="B4" s="10"/>
      <c r="C4" s="10"/>
      <c r="D4" s="11"/>
      <c r="E4" s="11"/>
      <c r="F4" s="55" t="s">
        <v>11</v>
      </c>
      <c r="G4" s="56"/>
      <c r="H4" s="45" t="s">
        <v>0</v>
      </c>
      <c r="I4" s="46"/>
      <c r="J4" s="46"/>
      <c r="K4" s="46"/>
      <c r="L4" s="46"/>
      <c r="M4" s="46"/>
      <c r="N4" s="46"/>
    </row>
    <row r="5" spans="1:15" s="2" customFormat="1" ht="16.149999999999999" customHeight="1" x14ac:dyDescent="0.2">
      <c r="A5" s="1"/>
      <c r="B5" s="34" t="s">
        <v>1</v>
      </c>
      <c r="C5" s="36" t="s">
        <v>2</v>
      </c>
      <c r="D5" s="36" t="s">
        <v>3</v>
      </c>
      <c r="E5" s="38" t="s">
        <v>4</v>
      </c>
      <c r="F5" s="57"/>
      <c r="G5" s="58"/>
      <c r="H5" s="8" t="s">
        <v>5</v>
      </c>
      <c r="I5" s="4" t="s">
        <v>12</v>
      </c>
      <c r="J5" s="50" t="s">
        <v>26</v>
      </c>
      <c r="K5" s="40" t="s">
        <v>13</v>
      </c>
      <c r="L5" s="41"/>
      <c r="M5" s="40" t="s">
        <v>6</v>
      </c>
      <c r="N5" s="41"/>
      <c r="O5" s="2" t="s">
        <v>20</v>
      </c>
    </row>
    <row r="6" spans="1:15" s="2" customFormat="1" ht="9.75" customHeight="1" x14ac:dyDescent="0.2">
      <c r="A6" s="1"/>
      <c r="B6" s="35"/>
      <c r="C6" s="36"/>
      <c r="D6" s="37"/>
      <c r="E6" s="39"/>
      <c r="F6" s="8">
        <v>0.09</v>
      </c>
      <c r="G6" s="42" t="s">
        <v>10</v>
      </c>
      <c r="H6" s="42">
        <v>0.3</v>
      </c>
      <c r="I6" s="3">
        <v>2</v>
      </c>
      <c r="J6" s="53"/>
      <c r="K6" s="31" t="s">
        <v>7</v>
      </c>
      <c r="L6" s="31" t="s">
        <v>8</v>
      </c>
      <c r="M6" s="31" t="s">
        <v>7</v>
      </c>
      <c r="N6" s="31" t="s">
        <v>8</v>
      </c>
    </row>
    <row r="7" spans="1:15" s="2" customFormat="1" ht="13.5" customHeight="1" x14ac:dyDescent="0.2">
      <c r="A7" s="1"/>
      <c r="B7" s="35"/>
      <c r="C7" s="47" t="s">
        <v>9</v>
      </c>
      <c r="D7" s="38" t="s">
        <v>10</v>
      </c>
      <c r="E7" s="38" t="s">
        <v>10</v>
      </c>
      <c r="F7" s="50" t="s">
        <v>10</v>
      </c>
      <c r="G7" s="43"/>
      <c r="H7" s="52"/>
      <c r="I7" s="6">
        <v>10000</v>
      </c>
      <c r="J7" s="54"/>
      <c r="K7" s="32"/>
      <c r="L7" s="32"/>
      <c r="M7" s="32"/>
      <c r="N7" s="32"/>
    </row>
    <row r="8" spans="1:15" s="2" customFormat="1" ht="14.45" customHeight="1" x14ac:dyDescent="0.2">
      <c r="A8" s="1"/>
      <c r="B8" s="35"/>
      <c r="C8" s="48"/>
      <c r="D8" s="49"/>
      <c r="E8" s="49"/>
      <c r="F8" s="51"/>
      <c r="G8" s="44"/>
      <c r="H8" s="9" t="s">
        <v>10</v>
      </c>
      <c r="I8" s="9" t="s">
        <v>10</v>
      </c>
      <c r="J8" s="9" t="s">
        <v>10</v>
      </c>
      <c r="K8" s="9" t="s">
        <v>10</v>
      </c>
      <c r="L8" s="9" t="s">
        <v>10</v>
      </c>
      <c r="M8" s="9" t="s">
        <v>10</v>
      </c>
      <c r="N8" s="9" t="s">
        <v>10</v>
      </c>
    </row>
    <row r="9" spans="1:15" s="16" customFormat="1" ht="11.25" x14ac:dyDescent="0.2">
      <c r="A9" s="12">
        <v>1</v>
      </c>
      <c r="B9" s="13">
        <v>1</v>
      </c>
      <c r="C9" s="14">
        <v>204.1</v>
      </c>
      <c r="D9" s="15">
        <v>1100</v>
      </c>
      <c r="E9" s="15">
        <f t="shared" ref="E9:E16" si="0">C9*D9</f>
        <v>224510</v>
      </c>
      <c r="F9" s="15">
        <f t="shared" ref="F9" si="1">E9*$F$6</f>
        <v>20205.899999999998</v>
      </c>
      <c r="G9" s="15">
        <f t="shared" ref="G9" si="2">E9-F9</f>
        <v>204304.1</v>
      </c>
      <c r="H9" s="15">
        <f t="shared" ref="H9" si="3">E9*$H$6</f>
        <v>67353</v>
      </c>
      <c r="I9" s="15">
        <f>I$6*I$7</f>
        <v>20000</v>
      </c>
      <c r="J9" s="15">
        <f>E9-H9-I9</f>
        <v>137157</v>
      </c>
      <c r="K9" s="15">
        <f>PMT(1%,12,-J9)</f>
        <v>12186.233308755311</v>
      </c>
      <c r="L9" s="15">
        <f>(K9*12)+H9+I9</f>
        <v>233587.79970506372</v>
      </c>
      <c r="M9" s="15">
        <f>PMT(1%,24,-J9)</f>
        <v>6456.4562297263174</v>
      </c>
      <c r="N9" s="15">
        <f>(M9*24)+H9+I9</f>
        <v>242307.94951343161</v>
      </c>
      <c r="O9" s="16" t="s">
        <v>19</v>
      </c>
    </row>
    <row r="10" spans="1:15" s="16" customFormat="1" ht="11.25" x14ac:dyDescent="0.2">
      <c r="A10" s="12">
        <v>2</v>
      </c>
      <c r="B10" s="13">
        <v>2</v>
      </c>
      <c r="C10" s="14">
        <v>200</v>
      </c>
      <c r="D10" s="15">
        <v>1100</v>
      </c>
      <c r="E10" s="15">
        <f t="shared" si="0"/>
        <v>220000</v>
      </c>
      <c r="F10" s="15">
        <f t="shared" ref="F10:F37" si="4">E10*$F$6</f>
        <v>19800</v>
      </c>
      <c r="G10" s="15">
        <f t="shared" ref="G10:G37" si="5">E10-F10</f>
        <v>200200</v>
      </c>
      <c r="H10" s="15">
        <f t="shared" ref="H10:H37" si="6">E10*$H$6</f>
        <v>66000</v>
      </c>
      <c r="I10" s="15">
        <f t="shared" ref="I10:I19" si="7">I$6*I$7</f>
        <v>20000</v>
      </c>
      <c r="J10" s="15">
        <f t="shared" ref="J10:J37" si="8">E10-H10-I10</f>
        <v>134000</v>
      </c>
      <c r="K10" s="15">
        <f t="shared" ref="K10:K42" si="9">PMT(1%,12,-J10)</f>
        <v>11905.737682897787</v>
      </c>
      <c r="L10" s="15">
        <f t="shared" ref="L10:L37" si="10">(K10*12)+H10+I10</f>
        <v>228868.85219477344</v>
      </c>
      <c r="M10" s="15">
        <f t="shared" ref="M10:M37" si="11">PMT(1%,24,-J10)</f>
        <v>6307.8452779174704</v>
      </c>
      <c r="N10" s="15">
        <f t="shared" ref="N10:N37" si="12">(M10*24)+H10+I10</f>
        <v>237388.2866700193</v>
      </c>
      <c r="O10" s="16" t="s">
        <v>19</v>
      </c>
    </row>
    <row r="11" spans="1:15" s="16" customFormat="1" ht="11.25" x14ac:dyDescent="0.2">
      <c r="A11" s="12">
        <v>3</v>
      </c>
      <c r="B11" s="13">
        <v>3</v>
      </c>
      <c r="C11" s="14">
        <v>200</v>
      </c>
      <c r="D11" s="15">
        <v>1100</v>
      </c>
      <c r="E11" s="15">
        <f t="shared" si="0"/>
        <v>220000</v>
      </c>
      <c r="F11" s="15">
        <f t="shared" si="4"/>
        <v>19800</v>
      </c>
      <c r="G11" s="15">
        <f t="shared" si="5"/>
        <v>200200</v>
      </c>
      <c r="H11" s="15">
        <f t="shared" si="6"/>
        <v>66000</v>
      </c>
      <c r="I11" s="15">
        <f t="shared" si="7"/>
        <v>20000</v>
      </c>
      <c r="J11" s="15">
        <f t="shared" si="8"/>
        <v>134000</v>
      </c>
      <c r="K11" s="15">
        <f t="shared" si="9"/>
        <v>11905.737682897787</v>
      </c>
      <c r="L11" s="15">
        <f t="shared" si="10"/>
        <v>228868.85219477344</v>
      </c>
      <c r="M11" s="15">
        <f t="shared" si="11"/>
        <v>6307.8452779174704</v>
      </c>
      <c r="N11" s="15">
        <f t="shared" si="12"/>
        <v>237388.2866700193</v>
      </c>
      <c r="O11" s="16" t="s">
        <v>19</v>
      </c>
    </row>
    <row r="12" spans="1:15" s="16" customFormat="1" ht="11.25" x14ac:dyDescent="0.2">
      <c r="A12" s="12">
        <v>4</v>
      </c>
      <c r="B12" s="13">
        <v>4</v>
      </c>
      <c r="C12" s="14">
        <v>200</v>
      </c>
      <c r="D12" s="15">
        <v>1100</v>
      </c>
      <c r="E12" s="15">
        <f t="shared" si="0"/>
        <v>220000</v>
      </c>
      <c r="F12" s="15">
        <f t="shared" si="4"/>
        <v>19800</v>
      </c>
      <c r="G12" s="15">
        <f t="shared" si="5"/>
        <v>200200</v>
      </c>
      <c r="H12" s="15">
        <f t="shared" si="6"/>
        <v>66000</v>
      </c>
      <c r="I12" s="15">
        <f t="shared" si="7"/>
        <v>20000</v>
      </c>
      <c r="J12" s="15">
        <f t="shared" si="8"/>
        <v>134000</v>
      </c>
      <c r="K12" s="15">
        <f t="shared" si="9"/>
        <v>11905.737682897787</v>
      </c>
      <c r="L12" s="15">
        <f t="shared" si="10"/>
        <v>228868.85219477344</v>
      </c>
      <c r="M12" s="15">
        <f t="shared" si="11"/>
        <v>6307.8452779174704</v>
      </c>
      <c r="N12" s="15">
        <f t="shared" si="12"/>
        <v>237388.2866700193</v>
      </c>
      <c r="O12" s="16" t="s">
        <v>19</v>
      </c>
    </row>
    <row r="13" spans="1:15" s="16" customFormat="1" ht="11.25" x14ac:dyDescent="0.2">
      <c r="A13" s="12">
        <v>5</v>
      </c>
      <c r="B13" s="13">
        <v>5</v>
      </c>
      <c r="C13" s="14">
        <v>200</v>
      </c>
      <c r="D13" s="15">
        <v>1100</v>
      </c>
      <c r="E13" s="15">
        <f t="shared" si="0"/>
        <v>220000</v>
      </c>
      <c r="F13" s="15">
        <f t="shared" si="4"/>
        <v>19800</v>
      </c>
      <c r="G13" s="15">
        <f t="shared" si="5"/>
        <v>200200</v>
      </c>
      <c r="H13" s="15">
        <v>66000</v>
      </c>
      <c r="I13" s="15">
        <f t="shared" si="7"/>
        <v>20000</v>
      </c>
      <c r="J13" s="15">
        <f t="shared" si="8"/>
        <v>134000</v>
      </c>
      <c r="K13" s="15">
        <f t="shared" si="9"/>
        <v>11905.737682897787</v>
      </c>
      <c r="L13" s="15">
        <f t="shared" si="10"/>
        <v>228868.85219477344</v>
      </c>
      <c r="M13" s="15">
        <f t="shared" si="11"/>
        <v>6307.8452779174704</v>
      </c>
      <c r="N13" s="15">
        <f t="shared" si="12"/>
        <v>237388.2866700193</v>
      </c>
      <c r="O13" s="16" t="s">
        <v>19</v>
      </c>
    </row>
    <row r="14" spans="1:15" s="16" customFormat="1" ht="11.25" x14ac:dyDescent="0.2">
      <c r="A14" s="12">
        <v>6</v>
      </c>
      <c r="B14" s="13">
        <v>6</v>
      </c>
      <c r="C14" s="14">
        <v>200</v>
      </c>
      <c r="D14" s="15">
        <v>1100</v>
      </c>
      <c r="E14" s="15">
        <f t="shared" si="0"/>
        <v>220000</v>
      </c>
      <c r="F14" s="15">
        <f t="shared" si="4"/>
        <v>19800</v>
      </c>
      <c r="G14" s="15">
        <f t="shared" si="5"/>
        <v>200200</v>
      </c>
      <c r="H14" s="15">
        <f t="shared" si="6"/>
        <v>66000</v>
      </c>
      <c r="I14" s="15">
        <f t="shared" si="7"/>
        <v>20000</v>
      </c>
      <c r="J14" s="15">
        <f t="shared" si="8"/>
        <v>134000</v>
      </c>
      <c r="K14" s="15">
        <f t="shared" si="9"/>
        <v>11905.737682897787</v>
      </c>
      <c r="L14" s="15">
        <f t="shared" si="10"/>
        <v>228868.85219477344</v>
      </c>
      <c r="M14" s="15">
        <f t="shared" si="11"/>
        <v>6307.8452779174704</v>
      </c>
      <c r="N14" s="15">
        <f t="shared" si="12"/>
        <v>237388.2866700193</v>
      </c>
      <c r="O14" s="16" t="s">
        <v>19</v>
      </c>
    </row>
    <row r="15" spans="1:15" s="16" customFormat="1" ht="11.25" x14ac:dyDescent="0.2">
      <c r="A15" s="12">
        <v>7</v>
      </c>
      <c r="B15" s="13">
        <v>7</v>
      </c>
      <c r="C15" s="14">
        <v>200</v>
      </c>
      <c r="D15" s="15">
        <v>1100</v>
      </c>
      <c r="E15" s="15">
        <f t="shared" si="0"/>
        <v>220000</v>
      </c>
      <c r="F15" s="15">
        <f t="shared" si="4"/>
        <v>19800</v>
      </c>
      <c r="G15" s="15">
        <f t="shared" si="5"/>
        <v>200200</v>
      </c>
      <c r="H15" s="15">
        <f t="shared" si="6"/>
        <v>66000</v>
      </c>
      <c r="I15" s="15">
        <f t="shared" si="7"/>
        <v>20000</v>
      </c>
      <c r="J15" s="15">
        <f t="shared" si="8"/>
        <v>134000</v>
      </c>
      <c r="K15" s="15">
        <f t="shared" si="9"/>
        <v>11905.737682897787</v>
      </c>
      <c r="L15" s="15">
        <f t="shared" si="10"/>
        <v>228868.85219477344</v>
      </c>
      <c r="M15" s="15">
        <f t="shared" si="11"/>
        <v>6307.8452779174704</v>
      </c>
      <c r="N15" s="15">
        <f t="shared" si="12"/>
        <v>237388.2866700193</v>
      </c>
      <c r="O15" s="16" t="s">
        <v>19</v>
      </c>
    </row>
    <row r="16" spans="1:15" s="21" customFormat="1" ht="11.25" x14ac:dyDescent="0.2">
      <c r="A16" s="17">
        <v>8</v>
      </c>
      <c r="B16" s="18">
        <v>8</v>
      </c>
      <c r="C16" s="19">
        <v>200</v>
      </c>
      <c r="D16" s="20">
        <v>1100</v>
      </c>
      <c r="E16" s="20">
        <f t="shared" si="0"/>
        <v>220000</v>
      </c>
      <c r="F16" s="20">
        <f t="shared" si="4"/>
        <v>19800</v>
      </c>
      <c r="G16" s="20">
        <f t="shared" si="5"/>
        <v>200200</v>
      </c>
      <c r="H16" s="20">
        <f t="shared" si="6"/>
        <v>66000</v>
      </c>
      <c r="I16" s="20">
        <f t="shared" si="7"/>
        <v>20000</v>
      </c>
      <c r="J16" s="20">
        <f t="shared" si="8"/>
        <v>134000</v>
      </c>
      <c r="K16" s="20">
        <f t="shared" si="9"/>
        <v>11905.737682897787</v>
      </c>
      <c r="L16" s="20">
        <f t="shared" si="10"/>
        <v>228868.85219477344</v>
      </c>
      <c r="M16" s="20">
        <f t="shared" si="11"/>
        <v>6307.8452779174704</v>
      </c>
      <c r="N16" s="20">
        <f t="shared" si="12"/>
        <v>237388.2866700193</v>
      </c>
      <c r="O16" s="21" t="s">
        <v>19</v>
      </c>
    </row>
    <row r="17" spans="1:17" s="21" customFormat="1" ht="11.25" x14ac:dyDescent="0.2">
      <c r="A17" s="17">
        <v>9</v>
      </c>
      <c r="B17" s="18">
        <v>9</v>
      </c>
      <c r="C17" s="19">
        <v>200</v>
      </c>
      <c r="D17" s="20">
        <v>1100</v>
      </c>
      <c r="E17" s="20">
        <f t="shared" ref="E17:E24" si="13">C17*D17</f>
        <v>220000</v>
      </c>
      <c r="F17" s="20">
        <f t="shared" si="4"/>
        <v>19800</v>
      </c>
      <c r="G17" s="20">
        <f t="shared" si="5"/>
        <v>200200</v>
      </c>
      <c r="H17" s="20">
        <f t="shared" si="6"/>
        <v>66000</v>
      </c>
      <c r="I17" s="20">
        <f t="shared" si="7"/>
        <v>20000</v>
      </c>
      <c r="J17" s="20">
        <f t="shared" si="8"/>
        <v>134000</v>
      </c>
      <c r="K17" s="20">
        <f t="shared" si="9"/>
        <v>11905.737682897787</v>
      </c>
      <c r="L17" s="20">
        <f t="shared" si="10"/>
        <v>228868.85219477344</v>
      </c>
      <c r="M17" s="20">
        <f t="shared" si="11"/>
        <v>6307.8452779174704</v>
      </c>
      <c r="N17" s="20">
        <f t="shared" si="12"/>
        <v>237388.2866700193</v>
      </c>
      <c r="O17" s="21" t="s">
        <v>19</v>
      </c>
      <c r="Q17" s="21" t="s">
        <v>27</v>
      </c>
    </row>
    <row r="18" spans="1:17" s="16" customFormat="1" ht="11.25" x14ac:dyDescent="0.2">
      <c r="A18" s="12">
        <v>10</v>
      </c>
      <c r="B18" s="13">
        <v>10</v>
      </c>
      <c r="C18" s="14">
        <v>200</v>
      </c>
      <c r="D18" s="15">
        <v>1100</v>
      </c>
      <c r="E18" s="15">
        <f t="shared" si="13"/>
        <v>220000</v>
      </c>
      <c r="F18" s="15">
        <f t="shared" si="4"/>
        <v>19800</v>
      </c>
      <c r="G18" s="15">
        <f t="shared" si="5"/>
        <v>200200</v>
      </c>
      <c r="H18" s="15">
        <f t="shared" si="6"/>
        <v>66000</v>
      </c>
      <c r="I18" s="15">
        <f t="shared" si="7"/>
        <v>20000</v>
      </c>
      <c r="J18" s="15">
        <f t="shared" si="8"/>
        <v>134000</v>
      </c>
      <c r="K18" s="15">
        <f t="shared" si="9"/>
        <v>11905.737682897787</v>
      </c>
      <c r="L18" s="15">
        <f t="shared" si="10"/>
        <v>228868.85219477344</v>
      </c>
      <c r="M18" s="15">
        <f t="shared" si="11"/>
        <v>6307.8452779174704</v>
      </c>
      <c r="N18" s="15">
        <f t="shared" si="12"/>
        <v>237388.2866700193</v>
      </c>
      <c r="O18" s="16" t="s">
        <v>19</v>
      </c>
    </row>
    <row r="19" spans="1:17" s="16" customFormat="1" ht="11.25" x14ac:dyDescent="0.2">
      <c r="A19" s="12">
        <v>11</v>
      </c>
      <c r="B19" s="13">
        <v>11</v>
      </c>
      <c r="C19" s="14">
        <v>260.11</v>
      </c>
      <c r="D19" s="15">
        <v>1000</v>
      </c>
      <c r="E19" s="15">
        <f t="shared" si="13"/>
        <v>260110</v>
      </c>
      <c r="F19" s="15">
        <f t="shared" si="4"/>
        <v>23409.899999999998</v>
      </c>
      <c r="G19" s="15">
        <f t="shared" si="5"/>
        <v>236700.1</v>
      </c>
      <c r="H19" s="15">
        <f t="shared" si="6"/>
        <v>78033</v>
      </c>
      <c r="I19" s="15">
        <f t="shared" si="7"/>
        <v>20000</v>
      </c>
      <c r="J19" s="15">
        <f t="shared" si="8"/>
        <v>162077</v>
      </c>
      <c r="K19" s="15">
        <f t="shared" si="9"/>
        <v>14400.345122619587</v>
      </c>
      <c r="L19" s="15">
        <f t="shared" si="10"/>
        <v>270837.14147143502</v>
      </c>
      <c r="M19" s="15">
        <f t="shared" si="11"/>
        <v>7629.5271575300731</v>
      </c>
      <c r="N19" s="15">
        <f t="shared" si="12"/>
        <v>281141.65178072173</v>
      </c>
      <c r="O19" s="16" t="s">
        <v>25</v>
      </c>
    </row>
    <row r="20" spans="1:17" s="21" customFormat="1" ht="11.25" x14ac:dyDescent="0.2">
      <c r="A20" s="17">
        <v>12</v>
      </c>
      <c r="B20" s="18">
        <v>12</v>
      </c>
      <c r="C20" s="19">
        <v>200</v>
      </c>
      <c r="D20" s="20">
        <v>1100</v>
      </c>
      <c r="E20" s="20">
        <f t="shared" si="13"/>
        <v>220000</v>
      </c>
      <c r="F20" s="20">
        <f t="shared" si="4"/>
        <v>19800</v>
      </c>
      <c r="G20" s="20">
        <f t="shared" si="5"/>
        <v>200200</v>
      </c>
      <c r="H20" s="20">
        <f t="shared" si="6"/>
        <v>66000</v>
      </c>
      <c r="I20" s="20">
        <f t="shared" ref="I20:I42" si="14">I$6*I$7</f>
        <v>20000</v>
      </c>
      <c r="J20" s="20">
        <f t="shared" si="8"/>
        <v>134000</v>
      </c>
      <c r="K20" s="20">
        <f t="shared" si="9"/>
        <v>11905.737682897787</v>
      </c>
      <c r="L20" s="20">
        <f t="shared" si="10"/>
        <v>228868.85219477344</v>
      </c>
      <c r="M20" s="20">
        <f t="shared" si="11"/>
        <v>6307.8452779174704</v>
      </c>
      <c r="N20" s="20">
        <f t="shared" si="12"/>
        <v>237388.2866700193</v>
      </c>
      <c r="O20" s="21" t="s">
        <v>21</v>
      </c>
      <c r="Q20" s="21" t="s">
        <v>27</v>
      </c>
    </row>
    <row r="21" spans="1:17" s="21" customFormat="1" ht="11.25" x14ac:dyDescent="0.2">
      <c r="A21" s="17">
        <v>13</v>
      </c>
      <c r="B21" s="18">
        <v>13</v>
      </c>
      <c r="C21" s="19">
        <v>200</v>
      </c>
      <c r="D21" s="20">
        <v>1100</v>
      </c>
      <c r="E21" s="20">
        <f t="shared" si="13"/>
        <v>220000</v>
      </c>
      <c r="F21" s="20">
        <f t="shared" si="4"/>
        <v>19800</v>
      </c>
      <c r="G21" s="20">
        <f t="shared" si="5"/>
        <v>200200</v>
      </c>
      <c r="H21" s="20">
        <f t="shared" si="6"/>
        <v>66000</v>
      </c>
      <c r="I21" s="20">
        <f t="shared" si="14"/>
        <v>20000</v>
      </c>
      <c r="J21" s="20">
        <f t="shared" si="8"/>
        <v>134000</v>
      </c>
      <c r="K21" s="20">
        <f t="shared" si="9"/>
        <v>11905.737682897787</v>
      </c>
      <c r="L21" s="20">
        <f t="shared" si="10"/>
        <v>228868.85219477344</v>
      </c>
      <c r="M21" s="20">
        <f t="shared" si="11"/>
        <v>6307.8452779174704</v>
      </c>
      <c r="N21" s="20">
        <f t="shared" si="12"/>
        <v>237388.2866700193</v>
      </c>
      <c r="O21" s="21" t="s">
        <v>21</v>
      </c>
      <c r="Q21" s="21" t="s">
        <v>27</v>
      </c>
    </row>
    <row r="22" spans="1:17" s="16" customFormat="1" ht="11.25" x14ac:dyDescent="0.2">
      <c r="A22" s="12">
        <v>14</v>
      </c>
      <c r="B22" s="13">
        <v>14</v>
      </c>
      <c r="C22" s="14">
        <v>200</v>
      </c>
      <c r="D22" s="15">
        <v>1100</v>
      </c>
      <c r="E22" s="15">
        <f t="shared" si="13"/>
        <v>220000</v>
      </c>
      <c r="F22" s="15">
        <f t="shared" si="4"/>
        <v>19800</v>
      </c>
      <c r="G22" s="15">
        <f t="shared" si="5"/>
        <v>200200</v>
      </c>
      <c r="H22" s="15">
        <f t="shared" si="6"/>
        <v>66000</v>
      </c>
      <c r="I22" s="15">
        <f t="shared" si="14"/>
        <v>20000</v>
      </c>
      <c r="J22" s="15">
        <f t="shared" si="8"/>
        <v>134000</v>
      </c>
      <c r="K22" s="15">
        <f t="shared" si="9"/>
        <v>11905.737682897787</v>
      </c>
      <c r="L22" s="15">
        <f t="shared" si="10"/>
        <v>228868.85219477344</v>
      </c>
      <c r="M22" s="15">
        <f t="shared" si="11"/>
        <v>6307.8452779174704</v>
      </c>
      <c r="N22" s="15">
        <f t="shared" si="12"/>
        <v>237388.2866700193</v>
      </c>
      <c r="O22" s="22" t="s">
        <v>21</v>
      </c>
    </row>
    <row r="23" spans="1:17" s="16" customFormat="1" ht="11.25" x14ac:dyDescent="0.2">
      <c r="A23" s="12">
        <v>15</v>
      </c>
      <c r="B23" s="13">
        <v>15</v>
      </c>
      <c r="C23" s="14">
        <v>200</v>
      </c>
      <c r="D23" s="15">
        <v>1100</v>
      </c>
      <c r="E23" s="15">
        <f t="shared" si="13"/>
        <v>220000</v>
      </c>
      <c r="F23" s="15">
        <f t="shared" si="4"/>
        <v>19800</v>
      </c>
      <c r="G23" s="15">
        <f t="shared" si="5"/>
        <v>200200</v>
      </c>
      <c r="H23" s="15">
        <f t="shared" si="6"/>
        <v>66000</v>
      </c>
      <c r="I23" s="15">
        <f t="shared" si="14"/>
        <v>20000</v>
      </c>
      <c r="J23" s="15">
        <f t="shared" si="8"/>
        <v>134000</v>
      </c>
      <c r="K23" s="15">
        <f t="shared" si="9"/>
        <v>11905.737682897787</v>
      </c>
      <c r="L23" s="15">
        <f t="shared" si="10"/>
        <v>228868.85219477344</v>
      </c>
      <c r="M23" s="15">
        <f t="shared" si="11"/>
        <v>6307.8452779174704</v>
      </c>
      <c r="N23" s="15">
        <f t="shared" si="12"/>
        <v>237388.2866700193</v>
      </c>
      <c r="O23" s="22" t="s">
        <v>21</v>
      </c>
    </row>
    <row r="24" spans="1:17" s="16" customFormat="1" ht="11.25" x14ac:dyDescent="0.2">
      <c r="A24" s="12">
        <v>16</v>
      </c>
      <c r="B24" s="13">
        <v>16</v>
      </c>
      <c r="C24" s="14">
        <v>200</v>
      </c>
      <c r="D24" s="15">
        <v>1100</v>
      </c>
      <c r="E24" s="15">
        <f t="shared" si="13"/>
        <v>220000</v>
      </c>
      <c r="F24" s="15">
        <f t="shared" si="4"/>
        <v>19800</v>
      </c>
      <c r="G24" s="15">
        <f t="shared" si="5"/>
        <v>200200</v>
      </c>
      <c r="H24" s="15">
        <f t="shared" si="6"/>
        <v>66000</v>
      </c>
      <c r="I24" s="15">
        <f t="shared" si="14"/>
        <v>20000</v>
      </c>
      <c r="J24" s="15">
        <f t="shared" si="8"/>
        <v>134000</v>
      </c>
      <c r="K24" s="15">
        <f t="shared" si="9"/>
        <v>11905.737682897787</v>
      </c>
      <c r="L24" s="15">
        <f t="shared" si="10"/>
        <v>228868.85219477344</v>
      </c>
      <c r="M24" s="15">
        <f t="shared" si="11"/>
        <v>6307.8452779174704</v>
      </c>
      <c r="N24" s="15">
        <f t="shared" si="12"/>
        <v>237388.2866700193</v>
      </c>
      <c r="O24" s="22" t="s">
        <v>21</v>
      </c>
    </row>
    <row r="25" spans="1:17" s="16" customFormat="1" ht="11.25" x14ac:dyDescent="0.2">
      <c r="A25" s="12">
        <v>17</v>
      </c>
      <c r="B25" s="13">
        <v>17</v>
      </c>
      <c r="C25" s="14">
        <v>200</v>
      </c>
      <c r="D25" s="15">
        <v>1100</v>
      </c>
      <c r="E25" s="15">
        <f t="shared" ref="E25:E37" si="15">C25*D25</f>
        <v>220000</v>
      </c>
      <c r="F25" s="15">
        <f t="shared" si="4"/>
        <v>19800</v>
      </c>
      <c r="G25" s="15">
        <f t="shared" si="5"/>
        <v>200200</v>
      </c>
      <c r="H25" s="15">
        <f t="shared" si="6"/>
        <v>66000</v>
      </c>
      <c r="I25" s="15">
        <f t="shared" si="14"/>
        <v>20000</v>
      </c>
      <c r="J25" s="15">
        <f t="shared" si="8"/>
        <v>134000</v>
      </c>
      <c r="K25" s="15">
        <f t="shared" si="9"/>
        <v>11905.737682897787</v>
      </c>
      <c r="L25" s="15">
        <f t="shared" si="10"/>
        <v>228868.85219477344</v>
      </c>
      <c r="M25" s="15">
        <f t="shared" si="11"/>
        <v>6307.8452779174704</v>
      </c>
      <c r="N25" s="15">
        <f t="shared" si="12"/>
        <v>237388.2866700193</v>
      </c>
      <c r="O25" s="22" t="s">
        <v>21</v>
      </c>
    </row>
    <row r="26" spans="1:17" s="16" customFormat="1" ht="11.25" x14ac:dyDescent="0.2">
      <c r="A26" s="12">
        <v>18</v>
      </c>
      <c r="B26" s="13">
        <v>18</v>
      </c>
      <c r="C26" s="14">
        <v>200</v>
      </c>
      <c r="D26" s="15">
        <v>1100</v>
      </c>
      <c r="E26" s="15">
        <f t="shared" si="15"/>
        <v>220000</v>
      </c>
      <c r="F26" s="15">
        <f t="shared" si="4"/>
        <v>19800</v>
      </c>
      <c r="G26" s="15">
        <f t="shared" si="5"/>
        <v>200200</v>
      </c>
      <c r="H26" s="15">
        <f t="shared" si="6"/>
        <v>66000</v>
      </c>
      <c r="I26" s="15">
        <f t="shared" si="14"/>
        <v>20000</v>
      </c>
      <c r="J26" s="15">
        <f t="shared" si="8"/>
        <v>134000</v>
      </c>
      <c r="K26" s="15">
        <f t="shared" si="9"/>
        <v>11905.737682897787</v>
      </c>
      <c r="L26" s="15">
        <f t="shared" si="10"/>
        <v>228868.85219477344</v>
      </c>
      <c r="M26" s="15">
        <f t="shared" si="11"/>
        <v>6307.8452779174704</v>
      </c>
      <c r="N26" s="15">
        <f t="shared" si="12"/>
        <v>237388.2866700193</v>
      </c>
      <c r="O26" s="22" t="s">
        <v>21</v>
      </c>
    </row>
    <row r="27" spans="1:17" s="16" customFormat="1" ht="11.25" x14ac:dyDescent="0.2">
      <c r="A27" s="12">
        <v>19</v>
      </c>
      <c r="B27" s="13">
        <v>19</v>
      </c>
      <c r="C27" s="14">
        <v>200</v>
      </c>
      <c r="D27" s="15">
        <v>1200</v>
      </c>
      <c r="E27" s="15">
        <f t="shared" si="15"/>
        <v>240000</v>
      </c>
      <c r="F27" s="15">
        <f t="shared" si="4"/>
        <v>21600</v>
      </c>
      <c r="G27" s="15">
        <f t="shared" si="5"/>
        <v>218400</v>
      </c>
      <c r="H27" s="15">
        <f t="shared" si="6"/>
        <v>72000</v>
      </c>
      <c r="I27" s="15">
        <f t="shared" si="14"/>
        <v>20000</v>
      </c>
      <c r="J27" s="15">
        <f t="shared" si="8"/>
        <v>148000</v>
      </c>
      <c r="K27" s="15">
        <f t="shared" si="9"/>
        <v>13149.62072439457</v>
      </c>
      <c r="L27" s="15">
        <f t="shared" si="10"/>
        <v>249795.44869273485</v>
      </c>
      <c r="M27" s="15">
        <f t="shared" si="11"/>
        <v>6966.8738890431769</v>
      </c>
      <c r="N27" s="15">
        <f t="shared" si="12"/>
        <v>259204.97333703624</v>
      </c>
      <c r="O27" s="22" t="s">
        <v>24</v>
      </c>
    </row>
    <row r="28" spans="1:17" s="16" customFormat="1" ht="11.25" x14ac:dyDescent="0.2">
      <c r="A28" s="12">
        <v>20</v>
      </c>
      <c r="B28" s="13">
        <v>20</v>
      </c>
      <c r="C28" s="14">
        <v>200</v>
      </c>
      <c r="D28" s="15">
        <v>1200</v>
      </c>
      <c r="E28" s="15">
        <f t="shared" si="15"/>
        <v>240000</v>
      </c>
      <c r="F28" s="15">
        <f t="shared" si="4"/>
        <v>21600</v>
      </c>
      <c r="G28" s="15">
        <f t="shared" si="5"/>
        <v>218400</v>
      </c>
      <c r="H28" s="15">
        <f t="shared" si="6"/>
        <v>72000</v>
      </c>
      <c r="I28" s="15">
        <f t="shared" si="14"/>
        <v>20000</v>
      </c>
      <c r="J28" s="15">
        <f t="shared" si="8"/>
        <v>148000</v>
      </c>
      <c r="K28" s="15">
        <f t="shared" si="9"/>
        <v>13149.62072439457</v>
      </c>
      <c r="L28" s="15">
        <f t="shared" si="10"/>
        <v>249795.44869273485</v>
      </c>
      <c r="M28" s="15">
        <f t="shared" si="11"/>
        <v>6966.8738890431769</v>
      </c>
      <c r="N28" s="15">
        <f t="shared" si="12"/>
        <v>259204.97333703624</v>
      </c>
      <c r="O28" s="22" t="s">
        <v>24</v>
      </c>
    </row>
    <row r="29" spans="1:17" s="16" customFormat="1" ht="11.25" x14ac:dyDescent="0.2">
      <c r="A29" s="12">
        <v>21</v>
      </c>
      <c r="B29" s="13">
        <v>21</v>
      </c>
      <c r="C29" s="14">
        <v>200</v>
      </c>
      <c r="D29" s="15">
        <v>1100</v>
      </c>
      <c r="E29" s="15">
        <f t="shared" si="15"/>
        <v>220000</v>
      </c>
      <c r="F29" s="15">
        <f t="shared" si="4"/>
        <v>19800</v>
      </c>
      <c r="G29" s="15">
        <f t="shared" si="5"/>
        <v>200200</v>
      </c>
      <c r="H29" s="15">
        <f t="shared" si="6"/>
        <v>66000</v>
      </c>
      <c r="I29" s="15">
        <f t="shared" si="14"/>
        <v>20000</v>
      </c>
      <c r="J29" s="15">
        <f t="shared" si="8"/>
        <v>134000</v>
      </c>
      <c r="K29" s="15">
        <f t="shared" si="9"/>
        <v>11905.737682897787</v>
      </c>
      <c r="L29" s="15">
        <f t="shared" si="10"/>
        <v>228868.85219477344</v>
      </c>
      <c r="M29" s="15">
        <f t="shared" si="11"/>
        <v>6307.8452779174704</v>
      </c>
      <c r="N29" s="15">
        <f t="shared" si="12"/>
        <v>237388.2866700193</v>
      </c>
      <c r="O29" s="22" t="s">
        <v>21</v>
      </c>
    </row>
    <row r="30" spans="1:17" s="16" customFormat="1" ht="11.25" x14ac:dyDescent="0.2">
      <c r="A30" s="12">
        <v>22</v>
      </c>
      <c r="B30" s="13">
        <v>22</v>
      </c>
      <c r="C30" s="14">
        <v>200</v>
      </c>
      <c r="D30" s="15">
        <v>1100</v>
      </c>
      <c r="E30" s="15">
        <f t="shared" si="15"/>
        <v>220000</v>
      </c>
      <c r="F30" s="15">
        <f t="shared" si="4"/>
        <v>19800</v>
      </c>
      <c r="G30" s="15">
        <f t="shared" si="5"/>
        <v>200200</v>
      </c>
      <c r="H30" s="15">
        <f t="shared" si="6"/>
        <v>66000</v>
      </c>
      <c r="I30" s="15">
        <f t="shared" si="14"/>
        <v>20000</v>
      </c>
      <c r="J30" s="15">
        <f t="shared" si="8"/>
        <v>134000</v>
      </c>
      <c r="K30" s="15">
        <f t="shared" si="9"/>
        <v>11905.737682897787</v>
      </c>
      <c r="L30" s="15">
        <f t="shared" si="10"/>
        <v>228868.85219477344</v>
      </c>
      <c r="M30" s="15">
        <f t="shared" si="11"/>
        <v>6307.8452779174704</v>
      </c>
      <c r="N30" s="15">
        <f t="shared" si="12"/>
        <v>237388.2866700193</v>
      </c>
      <c r="O30" s="22" t="s">
        <v>21</v>
      </c>
    </row>
    <row r="31" spans="1:17" s="16" customFormat="1" ht="11.25" x14ac:dyDescent="0.2">
      <c r="A31" s="12">
        <v>23</v>
      </c>
      <c r="B31" s="13">
        <v>23</v>
      </c>
      <c r="C31" s="14">
        <v>200</v>
      </c>
      <c r="D31" s="15">
        <v>1100</v>
      </c>
      <c r="E31" s="15">
        <f t="shared" ref="E31" si="16">C31*D31</f>
        <v>220000</v>
      </c>
      <c r="F31" s="15">
        <f t="shared" si="4"/>
        <v>19800</v>
      </c>
      <c r="G31" s="15">
        <f t="shared" si="5"/>
        <v>200200</v>
      </c>
      <c r="H31" s="15">
        <f t="shared" si="6"/>
        <v>66000</v>
      </c>
      <c r="I31" s="15">
        <f t="shared" si="14"/>
        <v>20000</v>
      </c>
      <c r="J31" s="15">
        <f t="shared" si="8"/>
        <v>134000</v>
      </c>
      <c r="K31" s="15">
        <f t="shared" si="9"/>
        <v>11905.737682897787</v>
      </c>
      <c r="L31" s="15">
        <f t="shared" si="10"/>
        <v>228868.85219477344</v>
      </c>
      <c r="M31" s="15">
        <f t="shared" si="11"/>
        <v>6307.8452779174704</v>
      </c>
      <c r="N31" s="15">
        <f t="shared" si="12"/>
        <v>237388.2866700193</v>
      </c>
      <c r="O31" s="22" t="s">
        <v>21</v>
      </c>
    </row>
    <row r="32" spans="1:17" s="16" customFormat="1" ht="11.25" x14ac:dyDescent="0.2">
      <c r="A32" s="12">
        <v>24</v>
      </c>
      <c r="B32" s="13">
        <v>24</v>
      </c>
      <c r="C32" s="14">
        <v>200</v>
      </c>
      <c r="D32" s="15">
        <v>1100</v>
      </c>
      <c r="E32" s="15">
        <f t="shared" si="15"/>
        <v>220000</v>
      </c>
      <c r="F32" s="15">
        <f t="shared" si="4"/>
        <v>19800</v>
      </c>
      <c r="G32" s="15">
        <f t="shared" si="5"/>
        <v>200200</v>
      </c>
      <c r="H32" s="15">
        <f t="shared" si="6"/>
        <v>66000</v>
      </c>
      <c r="I32" s="15">
        <f t="shared" si="14"/>
        <v>20000</v>
      </c>
      <c r="J32" s="15">
        <f t="shared" si="8"/>
        <v>134000</v>
      </c>
      <c r="K32" s="15">
        <f t="shared" si="9"/>
        <v>11905.737682897787</v>
      </c>
      <c r="L32" s="15">
        <f t="shared" si="10"/>
        <v>228868.85219477344</v>
      </c>
      <c r="M32" s="15">
        <f t="shared" si="11"/>
        <v>6307.8452779174704</v>
      </c>
      <c r="N32" s="15">
        <f t="shared" si="12"/>
        <v>237388.2866700193</v>
      </c>
      <c r="O32" s="22" t="s">
        <v>21</v>
      </c>
    </row>
    <row r="33" spans="1:15" s="22" customFormat="1" ht="11.25" x14ac:dyDescent="0.2">
      <c r="A33" s="27">
        <v>25</v>
      </c>
      <c r="B33" s="28">
        <v>25</v>
      </c>
      <c r="C33" s="29">
        <v>200</v>
      </c>
      <c r="D33" s="30">
        <v>1100</v>
      </c>
      <c r="E33" s="30">
        <f t="shared" si="15"/>
        <v>220000</v>
      </c>
      <c r="F33" s="30">
        <f t="shared" si="4"/>
        <v>19800</v>
      </c>
      <c r="G33" s="30">
        <f t="shared" si="5"/>
        <v>200200</v>
      </c>
      <c r="H33" s="30">
        <f t="shared" si="6"/>
        <v>66000</v>
      </c>
      <c r="I33" s="30">
        <f t="shared" si="14"/>
        <v>20000</v>
      </c>
      <c r="J33" s="30">
        <f t="shared" si="8"/>
        <v>134000</v>
      </c>
      <c r="K33" s="30">
        <f t="shared" si="9"/>
        <v>11905.737682897787</v>
      </c>
      <c r="L33" s="30">
        <f t="shared" si="10"/>
        <v>228868.85219477344</v>
      </c>
      <c r="M33" s="30">
        <f t="shared" si="11"/>
        <v>6307.8452779174704</v>
      </c>
      <c r="N33" s="30">
        <f t="shared" si="12"/>
        <v>237388.2866700193</v>
      </c>
      <c r="O33" s="22" t="s">
        <v>21</v>
      </c>
    </row>
    <row r="34" spans="1:15" s="16" customFormat="1" ht="11.25" x14ac:dyDescent="0.2">
      <c r="A34" s="12">
        <v>26</v>
      </c>
      <c r="B34" s="13">
        <v>26</v>
      </c>
      <c r="C34" s="14">
        <v>200</v>
      </c>
      <c r="D34" s="15">
        <v>1100</v>
      </c>
      <c r="E34" s="15">
        <f t="shared" ref="E34:E35" si="17">C34*D34</f>
        <v>220000</v>
      </c>
      <c r="F34" s="15">
        <f t="shared" si="4"/>
        <v>19800</v>
      </c>
      <c r="G34" s="15">
        <f t="shared" si="5"/>
        <v>200200</v>
      </c>
      <c r="H34" s="15">
        <f t="shared" si="6"/>
        <v>66000</v>
      </c>
      <c r="I34" s="15">
        <f t="shared" si="14"/>
        <v>20000</v>
      </c>
      <c r="J34" s="15">
        <f t="shared" si="8"/>
        <v>134000</v>
      </c>
      <c r="K34" s="15">
        <f t="shared" si="9"/>
        <v>11905.737682897787</v>
      </c>
      <c r="L34" s="15">
        <f t="shared" si="10"/>
        <v>228868.85219477344</v>
      </c>
      <c r="M34" s="15">
        <f t="shared" si="11"/>
        <v>6307.8452779174704</v>
      </c>
      <c r="N34" s="15">
        <f t="shared" si="12"/>
        <v>237388.2866700193</v>
      </c>
      <c r="O34" s="22" t="s">
        <v>21</v>
      </c>
    </row>
    <row r="35" spans="1:15" s="16" customFormat="1" ht="11.25" x14ac:dyDescent="0.2">
      <c r="A35" s="12">
        <v>27</v>
      </c>
      <c r="B35" s="13">
        <v>27</v>
      </c>
      <c r="C35" s="14">
        <v>200.05</v>
      </c>
      <c r="D35" s="15">
        <v>1100</v>
      </c>
      <c r="E35" s="15">
        <f t="shared" si="17"/>
        <v>220055</v>
      </c>
      <c r="F35" s="15">
        <f t="shared" si="4"/>
        <v>19804.95</v>
      </c>
      <c r="G35" s="15">
        <f t="shared" si="5"/>
        <v>200250.05</v>
      </c>
      <c r="H35" s="15">
        <f t="shared" si="6"/>
        <v>66016.5</v>
      </c>
      <c r="I35" s="15">
        <f t="shared" si="14"/>
        <v>20000</v>
      </c>
      <c r="J35" s="15">
        <f t="shared" si="8"/>
        <v>134038.5</v>
      </c>
      <c r="K35" s="15">
        <f t="shared" si="9"/>
        <v>11909.158361261902</v>
      </c>
      <c r="L35" s="15">
        <f t="shared" si="10"/>
        <v>228926.40033514283</v>
      </c>
      <c r="M35" s="15">
        <f t="shared" si="11"/>
        <v>6309.6576065980653</v>
      </c>
      <c r="N35" s="15">
        <f t="shared" si="12"/>
        <v>237448.28255835356</v>
      </c>
      <c r="O35" s="22" t="s">
        <v>21</v>
      </c>
    </row>
    <row r="36" spans="1:15" s="16" customFormat="1" ht="11.25" x14ac:dyDescent="0.2">
      <c r="A36" s="12">
        <v>28</v>
      </c>
      <c r="B36" s="13">
        <v>28</v>
      </c>
      <c r="C36" s="14">
        <v>259.95</v>
      </c>
      <c r="D36" s="15">
        <v>1000</v>
      </c>
      <c r="E36" s="15">
        <f t="shared" si="15"/>
        <v>259950</v>
      </c>
      <c r="F36" s="15">
        <f t="shared" si="4"/>
        <v>23395.5</v>
      </c>
      <c r="G36" s="15">
        <f t="shared" si="5"/>
        <v>236554.5</v>
      </c>
      <c r="H36" s="15">
        <f t="shared" si="6"/>
        <v>77985</v>
      </c>
      <c r="I36" s="15">
        <f t="shared" si="14"/>
        <v>20000</v>
      </c>
      <c r="J36" s="15">
        <f t="shared" si="8"/>
        <v>161965</v>
      </c>
      <c r="K36" s="15">
        <f t="shared" si="9"/>
        <v>14390.394058287611</v>
      </c>
      <c r="L36" s="15">
        <f t="shared" si="10"/>
        <v>270669.72869945131</v>
      </c>
      <c r="M36" s="15">
        <f t="shared" si="11"/>
        <v>7624.2549286410676</v>
      </c>
      <c r="N36" s="15">
        <f t="shared" si="12"/>
        <v>280967.11828738562</v>
      </c>
      <c r="O36" s="22" t="s">
        <v>22</v>
      </c>
    </row>
    <row r="37" spans="1:15" s="16" customFormat="1" ht="11.25" x14ac:dyDescent="0.2">
      <c r="A37" s="12">
        <v>29</v>
      </c>
      <c r="B37" s="13">
        <v>29</v>
      </c>
      <c r="C37" s="14">
        <v>200</v>
      </c>
      <c r="D37" s="15">
        <v>1100</v>
      </c>
      <c r="E37" s="15">
        <f t="shared" si="15"/>
        <v>220000</v>
      </c>
      <c r="F37" s="15">
        <f t="shared" si="4"/>
        <v>19800</v>
      </c>
      <c r="G37" s="15">
        <f t="shared" si="5"/>
        <v>200200</v>
      </c>
      <c r="H37" s="15">
        <f t="shared" si="6"/>
        <v>66000</v>
      </c>
      <c r="I37" s="15">
        <f t="shared" si="14"/>
        <v>20000</v>
      </c>
      <c r="J37" s="15">
        <f t="shared" si="8"/>
        <v>134000</v>
      </c>
      <c r="K37" s="15">
        <f t="shared" si="9"/>
        <v>11905.737682897787</v>
      </c>
      <c r="L37" s="15">
        <f t="shared" si="10"/>
        <v>228868.85219477344</v>
      </c>
      <c r="M37" s="15">
        <f t="shared" si="11"/>
        <v>6307.8452779174704</v>
      </c>
      <c r="N37" s="15">
        <f t="shared" si="12"/>
        <v>237388.2866700193</v>
      </c>
      <c r="O37" s="16" t="s">
        <v>23</v>
      </c>
    </row>
    <row r="38" spans="1:15" s="16" customFormat="1" ht="11.25" x14ac:dyDescent="0.2">
      <c r="A38" s="12">
        <v>30</v>
      </c>
      <c r="B38" s="13">
        <v>30</v>
      </c>
      <c r="C38" s="14">
        <v>200</v>
      </c>
      <c r="D38" s="15">
        <v>1100</v>
      </c>
      <c r="E38" s="15">
        <f t="shared" ref="E38:E42" si="18">C38*D38</f>
        <v>220000</v>
      </c>
      <c r="F38" s="15">
        <f t="shared" ref="F38:F42" si="19">E38*$F$6</f>
        <v>19800</v>
      </c>
      <c r="G38" s="15">
        <f t="shared" ref="G38:G42" si="20">E38-F38</f>
        <v>200200</v>
      </c>
      <c r="H38" s="15">
        <f t="shared" ref="H38:H42" si="21">E38*$H$6</f>
        <v>66000</v>
      </c>
      <c r="I38" s="15">
        <f t="shared" si="14"/>
        <v>20000</v>
      </c>
      <c r="J38" s="15">
        <f t="shared" ref="J38:J42" si="22">E38-H38-I38</f>
        <v>134000</v>
      </c>
      <c r="K38" s="15">
        <f t="shared" si="9"/>
        <v>11905.737682897787</v>
      </c>
      <c r="L38" s="15">
        <f t="shared" ref="L38:L42" si="23">(K38*12)+H38+I38</f>
        <v>228868.85219477344</v>
      </c>
      <c r="M38" s="15">
        <f t="shared" ref="M38:M42" si="24">PMT(1%,24,-J38)</f>
        <v>6307.8452779174704</v>
      </c>
      <c r="N38" s="15">
        <f t="shared" ref="N38:N42" si="25">(M38*24)+H38+I38</f>
        <v>237388.2866700193</v>
      </c>
      <c r="O38" s="16" t="s">
        <v>23</v>
      </c>
    </row>
    <row r="39" spans="1:15" s="16" customFormat="1" ht="11.25" x14ac:dyDescent="0.2">
      <c r="A39" s="12">
        <v>31</v>
      </c>
      <c r="B39" s="13">
        <v>31</v>
      </c>
      <c r="C39" s="14">
        <v>200</v>
      </c>
      <c r="D39" s="15">
        <v>1100</v>
      </c>
      <c r="E39" s="15">
        <f t="shared" si="18"/>
        <v>220000</v>
      </c>
      <c r="F39" s="15">
        <f t="shared" si="19"/>
        <v>19800</v>
      </c>
      <c r="G39" s="15">
        <f t="shared" si="20"/>
        <v>200200</v>
      </c>
      <c r="H39" s="15">
        <f t="shared" si="21"/>
        <v>66000</v>
      </c>
      <c r="I39" s="15">
        <f t="shared" si="14"/>
        <v>20000</v>
      </c>
      <c r="J39" s="15">
        <f t="shared" si="22"/>
        <v>134000</v>
      </c>
      <c r="K39" s="15">
        <f t="shared" si="9"/>
        <v>11905.737682897787</v>
      </c>
      <c r="L39" s="15">
        <f t="shared" si="23"/>
        <v>228868.85219477344</v>
      </c>
      <c r="M39" s="15">
        <f t="shared" si="24"/>
        <v>6307.8452779174704</v>
      </c>
      <c r="N39" s="15">
        <f t="shared" si="25"/>
        <v>237388.2866700193</v>
      </c>
      <c r="O39" s="16" t="s">
        <v>23</v>
      </c>
    </row>
    <row r="40" spans="1:15" s="16" customFormat="1" ht="11.25" x14ac:dyDescent="0.2">
      <c r="A40" s="12">
        <v>32</v>
      </c>
      <c r="B40" s="13">
        <v>32</v>
      </c>
      <c r="C40" s="14">
        <v>200</v>
      </c>
      <c r="D40" s="15">
        <v>1100</v>
      </c>
      <c r="E40" s="15">
        <f t="shared" si="18"/>
        <v>220000</v>
      </c>
      <c r="F40" s="15">
        <f t="shared" si="19"/>
        <v>19800</v>
      </c>
      <c r="G40" s="15">
        <f t="shared" si="20"/>
        <v>200200</v>
      </c>
      <c r="H40" s="15">
        <f t="shared" si="21"/>
        <v>66000</v>
      </c>
      <c r="I40" s="15">
        <f t="shared" si="14"/>
        <v>20000</v>
      </c>
      <c r="J40" s="15">
        <f t="shared" si="22"/>
        <v>134000</v>
      </c>
      <c r="K40" s="15">
        <f t="shared" si="9"/>
        <v>11905.737682897787</v>
      </c>
      <c r="L40" s="15">
        <f t="shared" si="23"/>
        <v>228868.85219477344</v>
      </c>
      <c r="M40" s="15">
        <f t="shared" si="24"/>
        <v>6307.8452779174704</v>
      </c>
      <c r="N40" s="15">
        <f t="shared" si="25"/>
        <v>237388.2866700193</v>
      </c>
      <c r="O40" s="16" t="s">
        <v>23</v>
      </c>
    </row>
    <row r="41" spans="1:15" s="16" customFormat="1" ht="11.25" x14ac:dyDescent="0.2">
      <c r="A41" s="12">
        <v>33</v>
      </c>
      <c r="B41" s="13">
        <v>33</v>
      </c>
      <c r="C41" s="14">
        <v>200</v>
      </c>
      <c r="D41" s="15">
        <v>1100</v>
      </c>
      <c r="E41" s="15">
        <f t="shared" si="18"/>
        <v>220000</v>
      </c>
      <c r="F41" s="15">
        <f t="shared" si="19"/>
        <v>19800</v>
      </c>
      <c r="G41" s="15">
        <f t="shared" si="20"/>
        <v>200200</v>
      </c>
      <c r="H41" s="15">
        <f t="shared" si="21"/>
        <v>66000</v>
      </c>
      <c r="I41" s="15">
        <f t="shared" si="14"/>
        <v>20000</v>
      </c>
      <c r="J41" s="15">
        <f t="shared" si="22"/>
        <v>134000</v>
      </c>
      <c r="K41" s="15">
        <f t="shared" si="9"/>
        <v>11905.737682897787</v>
      </c>
      <c r="L41" s="15">
        <f t="shared" si="23"/>
        <v>228868.85219477344</v>
      </c>
      <c r="M41" s="15">
        <f t="shared" si="24"/>
        <v>6307.8452779174704</v>
      </c>
      <c r="N41" s="15">
        <f t="shared" si="25"/>
        <v>237388.2866700193</v>
      </c>
      <c r="O41" s="16" t="s">
        <v>23</v>
      </c>
    </row>
    <row r="42" spans="1:15" s="21" customFormat="1" ht="11.25" x14ac:dyDescent="0.2">
      <c r="A42" s="17">
        <v>34</v>
      </c>
      <c r="B42" s="18">
        <v>34</v>
      </c>
      <c r="C42" s="19">
        <v>374.83</v>
      </c>
      <c r="D42" s="20">
        <v>1000</v>
      </c>
      <c r="E42" s="20">
        <f t="shared" si="18"/>
        <v>374830</v>
      </c>
      <c r="F42" s="20">
        <f t="shared" si="19"/>
        <v>33734.699999999997</v>
      </c>
      <c r="G42" s="20">
        <f t="shared" si="20"/>
        <v>341095.3</v>
      </c>
      <c r="H42" s="20">
        <f t="shared" si="21"/>
        <v>112449</v>
      </c>
      <c r="I42" s="20">
        <f t="shared" si="14"/>
        <v>20000</v>
      </c>
      <c r="J42" s="20">
        <f t="shared" si="22"/>
        <v>242381</v>
      </c>
      <c r="K42" s="20">
        <f t="shared" si="9"/>
        <v>21535.258248645139</v>
      </c>
      <c r="L42" s="20">
        <f t="shared" si="23"/>
        <v>390872.09898374166</v>
      </c>
      <c r="M42" s="20">
        <f t="shared" si="24"/>
        <v>11409.715270947123</v>
      </c>
      <c r="N42" s="20">
        <f t="shared" si="25"/>
        <v>406282.16650273092</v>
      </c>
      <c r="O42" s="16" t="s">
        <v>23</v>
      </c>
    </row>
    <row r="43" spans="1:15" s="16" customFormat="1" ht="11.25" x14ac:dyDescent="0.2">
      <c r="A43" s="12"/>
      <c r="B43" s="23"/>
      <c r="C43" s="24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</row>
    <row r="44" spans="1:15" s="22" customFormat="1" ht="11.25" x14ac:dyDescent="0.2">
      <c r="D44" s="22" t="s">
        <v>15</v>
      </c>
      <c r="E44" s="26">
        <f>SUM(E9:E43)</f>
        <v>7759455</v>
      </c>
      <c r="F44" s="22" t="s">
        <v>16</v>
      </c>
      <c r="G44" s="26">
        <f>SUM(G9:G43)</f>
        <v>7061104.0499999998</v>
      </c>
      <c r="I44" s="27"/>
      <c r="K44" s="22" t="s">
        <v>17</v>
      </c>
      <c r="L44" s="26">
        <f>SUM(L9:L43)</f>
        <v>8073943.0758391833</v>
      </c>
      <c r="M44" s="22" t="s">
        <v>18</v>
      </c>
      <c r="N44" s="26">
        <f>SUM(N9:N43)</f>
        <v>8376040.8554072138</v>
      </c>
    </row>
    <row r="45" spans="1:15" s="22" customFormat="1" ht="11.25" x14ac:dyDescent="0.2">
      <c r="I45" s="27"/>
    </row>
    <row r="46" spans="1:15" s="22" customFormat="1" ht="11.25" x14ac:dyDescent="0.2">
      <c r="I46" s="27"/>
    </row>
  </sheetData>
  <mergeCells count="20">
    <mergeCell ref="J5:J7"/>
    <mergeCell ref="K6:K7"/>
    <mergeCell ref="F4:G5"/>
    <mergeCell ref="L6:L7"/>
    <mergeCell ref="M6:M7"/>
    <mergeCell ref="N6:N7"/>
    <mergeCell ref="A1:N1"/>
    <mergeCell ref="B5:B8"/>
    <mergeCell ref="C5:C6"/>
    <mergeCell ref="D5:D6"/>
    <mergeCell ref="E5:E6"/>
    <mergeCell ref="K5:L5"/>
    <mergeCell ref="M5:N5"/>
    <mergeCell ref="G6:G8"/>
    <mergeCell ref="H4:N4"/>
    <mergeCell ref="C7:C8"/>
    <mergeCell ref="D7:D8"/>
    <mergeCell ref="E7:E8"/>
    <mergeCell ref="F7:F8"/>
    <mergeCell ref="H6:H7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9" sqref="R9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Enedi dos Santos Schulz</dc:creator>
  <cp:lastModifiedBy>Usuario</cp:lastModifiedBy>
  <cp:lastPrinted>2023-03-16T16:13:05Z</cp:lastPrinted>
  <dcterms:created xsi:type="dcterms:W3CDTF">2018-03-20T17:09:20Z</dcterms:created>
  <dcterms:modified xsi:type="dcterms:W3CDTF">2023-06-12T18:00:00Z</dcterms:modified>
</cp:coreProperties>
</file>