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/>
  </bookViews>
  <sheets>
    <sheet name="Tabela" sheetId="5" r:id="rId1"/>
    <sheet name="Fachadas &amp; Humanizadas" sheetId="2" r:id="rId2"/>
    <sheet name="Planta Baixa" sheetId="3" r:id="rId3"/>
  </sheets>
  <calcPr calcId="125725"/>
</workbook>
</file>

<file path=xl/calcChain.xml><?xml version="1.0" encoding="utf-8"?>
<calcChain xmlns="http://schemas.openxmlformats.org/spreadsheetml/2006/main">
  <c r="G11" i="5"/>
  <c r="H26"/>
  <c r="H25"/>
  <c r="H19"/>
  <c r="H11"/>
  <c r="H5"/>
  <c r="H6"/>
  <c r="H4"/>
  <c r="N29"/>
  <c r="N30"/>
  <c r="N31"/>
  <c r="N28"/>
  <c r="N21"/>
  <c r="N22"/>
  <c r="N23"/>
  <c r="N20"/>
  <c r="N13"/>
  <c r="N14"/>
  <c r="N15"/>
  <c r="N16"/>
  <c r="N17"/>
  <c r="N18"/>
  <c r="N12"/>
  <c r="N8"/>
  <c r="N9"/>
  <c r="N10"/>
  <c r="N7"/>
  <c r="N5"/>
  <c r="N6"/>
  <c r="N11"/>
  <c r="N19"/>
  <c r="N24"/>
  <c r="N25"/>
  <c r="N26"/>
  <c r="N27"/>
  <c r="N4"/>
  <c r="G26"/>
  <c r="J4"/>
  <c r="I4"/>
  <c r="G4"/>
  <c r="J26"/>
  <c r="J25"/>
  <c r="J19"/>
  <c r="J11"/>
  <c r="J6"/>
  <c r="J5"/>
  <c r="I26"/>
  <c r="I25"/>
  <c r="I19"/>
  <c r="I11"/>
  <c r="I6"/>
  <c r="I5"/>
  <c r="G19"/>
  <c r="G25"/>
  <c r="G6"/>
  <c r="G5"/>
</calcChain>
</file>

<file path=xl/sharedStrings.xml><?xml version="1.0" encoding="utf-8"?>
<sst xmlns="http://schemas.openxmlformats.org/spreadsheetml/2006/main" count="242" uniqueCount="49">
  <si>
    <t>Apto</t>
  </si>
  <si>
    <t>Térreo</t>
  </si>
  <si>
    <t>Andar</t>
  </si>
  <si>
    <t>Norte</t>
  </si>
  <si>
    <t>Sol manhã c/ sul</t>
  </si>
  <si>
    <t>Sul</t>
  </si>
  <si>
    <t>Sol tarde c/ sul</t>
  </si>
  <si>
    <t>1º pvto</t>
  </si>
  <si>
    <t>2º pvto</t>
  </si>
  <si>
    <t>Cobertura</t>
  </si>
  <si>
    <t>Sol manhã norte</t>
  </si>
  <si>
    <t>Sol tarde norte</t>
  </si>
  <si>
    <t>reservado</t>
  </si>
  <si>
    <t>vendido</t>
  </si>
  <si>
    <t>Observação</t>
  </si>
  <si>
    <t>Sol manhã c/ norte</t>
  </si>
  <si>
    <t>Sol tarde c/ norte</t>
  </si>
  <si>
    <t>Sol terde c/ Sul</t>
  </si>
  <si>
    <t>Informações Complementares:</t>
  </si>
  <si>
    <t>6 -Prédio com elevador, porcelanato e gesso nos corredores, escadas em basalto polido.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</si>
  <si>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</si>
  <si>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</si>
  <si>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</si>
  <si>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Área privativa (m²)</t>
  </si>
  <si>
    <t>xxx</t>
  </si>
  <si>
    <t>10- Esta tabela poderá sofrer alterações de preços e condições de pagamento a qualquer tempo, sem aviso prévio da Incorporadora.</t>
  </si>
  <si>
    <t>5- Cada apartamento será entregue em forro de gesso com negativos em todas as peças, e paredes internas com massa corrida;</t>
  </si>
  <si>
    <t xml:space="preserve">3- Apartamentos com espera de split, espera de lareira, churrasqueira na cozinha; </t>
  </si>
  <si>
    <t>11- A área dos imóveis acima discriminados são aproximadas, podendo variar para mais ou para menos.</t>
  </si>
  <si>
    <t>1- Previsão de término da obra: 2º semestre de 2019;</t>
  </si>
  <si>
    <t>Residencial Piemonte</t>
  </si>
  <si>
    <t>Valor Tabela</t>
  </si>
  <si>
    <t>Entrega Chaves - 10%</t>
  </si>
  <si>
    <t>Entrada - 35%</t>
  </si>
  <si>
    <t xml:space="preserve">Tabela de Vendas </t>
  </si>
  <si>
    <t>2 reforços - 15%</t>
  </si>
  <si>
    <t>Localização</t>
  </si>
  <si>
    <t>2- Todos os apartamentos com duas suítes e lavabo;</t>
  </si>
  <si>
    <t>4- Apartamentos com piso laminados nos quartos e sala, e porcelanato nas cozinha e banheiros;</t>
  </si>
  <si>
    <t>Área Total (m²)</t>
  </si>
  <si>
    <t>12- A área dos total dos imóveis descrita acima inclui área privativa, área de uso comum proporcional além da área do respectivo box</t>
  </si>
  <si>
    <t>Matrícula do Imóvel 14.637</t>
  </si>
  <si>
    <t>Rua Mirico Leobet, 60 - Avenida Central - Gramado/RS</t>
  </si>
  <si>
    <t>Valor a corrigir</t>
  </si>
  <si>
    <t>Percentual</t>
  </si>
  <si>
    <t xml:space="preserve">Novo Valor </t>
  </si>
  <si>
    <t>Possuímos 3  lotes a venda:     1)- Vivendas do arvoredo Lote Q05, Rua das Cerejeiras com 630 m² totalmente plano (atrás do super carros) R$275.000,00   2)- Vivendas do arvoredo Lote G06,  com 450 m² totalmente plano  R$250.000,00 3) - Vivendas do Arvoredo com 390 m², em frente ao lago totalmente plano Lote 4 Quadra T - R$250.000,00</t>
  </si>
  <si>
    <t>Parcelamento - 40% em 30X</t>
  </si>
  <si>
    <t xml:space="preserve">             Tabela válida até 28/02/2018.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</si>
</sst>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.5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8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2" fontId="6" fillId="0" borderId="6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2" fontId="6" fillId="2" borderId="6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44" fontId="9" fillId="3" borderId="3" xfId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1" fillId="3" borderId="3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4" fontId="9" fillId="0" borderId="4" xfId="1" applyFont="1" applyBorder="1"/>
    <xf numFmtId="44" fontId="9" fillId="0" borderId="8" xfId="1" applyFont="1" applyBorder="1"/>
    <xf numFmtId="0" fontId="0" fillId="0" borderId="0" xfId="0" applyFill="1" applyBorder="1"/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9" fillId="0" borderId="2" xfId="1" applyFont="1" applyBorder="1"/>
    <xf numFmtId="44" fontId="9" fillId="0" borderId="6" xfId="1" applyFont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3" borderId="7" xfId="1" applyFont="1" applyFill="1" applyBorder="1" applyAlignment="1">
      <alignment horizontal="center"/>
    </xf>
    <xf numFmtId="44" fontId="9" fillId="4" borderId="3" xfId="1" applyFont="1" applyFill="1" applyBorder="1" applyAlignment="1">
      <alignment horizontal="center"/>
    </xf>
    <xf numFmtId="44" fontId="9" fillId="4" borderId="7" xfId="1" applyFont="1" applyFill="1" applyBorder="1" applyAlignment="1">
      <alignment horizontal="center"/>
    </xf>
    <xf numFmtId="44" fontId="9" fillId="0" borderId="3" xfId="1" applyFont="1" applyBorder="1"/>
    <xf numFmtId="44" fontId="9" fillId="0" borderId="7" xfId="1" applyFont="1" applyBorder="1"/>
    <xf numFmtId="0" fontId="9" fillId="4" borderId="5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44" fontId="9" fillId="4" borderId="5" xfId="1" applyFont="1" applyFill="1" applyBorder="1" applyAlignment="1">
      <alignment horizontal="center"/>
    </xf>
    <xf numFmtId="44" fontId="9" fillId="4" borderId="9" xfId="1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44" fontId="9" fillId="4" borderId="4" xfId="1" applyFont="1" applyFill="1" applyBorder="1" applyAlignment="1">
      <alignment horizontal="center"/>
    </xf>
    <xf numFmtId="44" fontId="9" fillId="4" borderId="8" xfId="1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9" fillId="5" borderId="1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0" fillId="5" borderId="15" xfId="0" applyFill="1" applyBorder="1"/>
    <xf numFmtId="2" fontId="6" fillId="0" borderId="11" xfId="0" applyNumberFormat="1" applyFont="1" applyBorder="1" applyAlignment="1">
      <alignment horizontal="center"/>
    </xf>
    <xf numFmtId="2" fontId="6" fillId="0" borderId="12" xfId="0" applyNumberFormat="1" applyFont="1" applyFill="1" applyBorder="1" applyAlignment="1">
      <alignment horizontal="center"/>
    </xf>
    <xf numFmtId="2" fontId="6" fillId="3" borderId="12" xfId="0" applyNumberFormat="1" applyFont="1" applyFill="1" applyBorder="1" applyAlignment="1">
      <alignment horizontal="center"/>
    </xf>
    <xf numFmtId="0" fontId="6" fillId="0" borderId="6" xfId="0" applyFont="1" applyBorder="1"/>
    <xf numFmtId="0" fontId="6" fillId="0" borderId="7" xfId="0" applyFont="1" applyFill="1" applyBorder="1"/>
    <xf numFmtId="0" fontId="6" fillId="3" borderId="7" xfId="0" applyFont="1" applyFill="1" applyBorder="1"/>
    <xf numFmtId="0" fontId="6" fillId="0" borderId="8" xfId="0" applyFont="1" applyBorder="1"/>
    <xf numFmtId="0" fontId="6" fillId="0" borderId="7" xfId="0" applyFont="1" applyBorder="1"/>
    <xf numFmtId="0" fontId="6" fillId="2" borderId="6" xfId="0" applyFont="1" applyFill="1" applyBorder="1"/>
    <xf numFmtId="0" fontId="9" fillId="4" borderId="9" xfId="0" applyFont="1" applyFill="1" applyBorder="1"/>
    <xf numFmtId="0" fontId="9" fillId="4" borderId="7" xfId="0" applyFont="1" applyFill="1" applyBorder="1"/>
    <xf numFmtId="0" fontId="9" fillId="4" borderId="8" xfId="0" applyFont="1" applyFill="1" applyBorder="1"/>
    <xf numFmtId="2" fontId="6" fillId="0" borderId="4" xfId="0" applyNumberFormat="1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2" fontId="6" fillId="2" borderId="7" xfId="0" applyNumberFormat="1" applyFont="1" applyFill="1" applyBorder="1" applyAlignment="1">
      <alignment horizontal="center"/>
    </xf>
    <xf numFmtId="2" fontId="6" fillId="2" borderId="12" xfId="0" applyNumberFormat="1" applyFont="1" applyFill="1" applyBorder="1" applyAlignment="1">
      <alignment horizontal="center"/>
    </xf>
    <xf numFmtId="0" fontId="6" fillId="2" borderId="7" xfId="0" applyFont="1" applyFill="1" applyBorder="1"/>
    <xf numFmtId="0" fontId="12" fillId="0" borderId="18" xfId="0" applyFont="1" applyBorder="1"/>
    <xf numFmtId="0" fontId="7" fillId="0" borderId="18" xfId="0" applyFont="1" applyBorder="1"/>
    <xf numFmtId="0" fontId="2" fillId="5" borderId="17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44" fontId="11" fillId="3" borderId="7" xfId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44" fontId="0" fillId="0" borderId="0" xfId="0" applyNumberFormat="1"/>
    <xf numFmtId="0" fontId="10" fillId="5" borderId="17" xfId="0" applyFont="1" applyFill="1" applyBorder="1" applyAlignment="1">
      <alignment horizontal="center"/>
    </xf>
    <xf numFmtId="44" fontId="9" fillId="0" borderId="11" xfId="1" applyFont="1" applyBorder="1"/>
    <xf numFmtId="44" fontId="9" fillId="0" borderId="12" xfId="1" applyFont="1" applyFill="1" applyBorder="1" applyAlignment="1">
      <alignment horizontal="center"/>
    </xf>
    <xf numFmtId="44" fontId="9" fillId="3" borderId="12" xfId="1" applyFont="1" applyFill="1" applyBorder="1" applyAlignment="1">
      <alignment horizontal="center"/>
    </xf>
    <xf numFmtId="44" fontId="11" fillId="3" borderId="12" xfId="1" applyFont="1" applyFill="1" applyBorder="1" applyAlignment="1">
      <alignment horizontal="center"/>
    </xf>
    <xf numFmtId="44" fontId="9" fillId="4" borderId="13" xfId="1" applyFont="1" applyFill="1" applyBorder="1" applyAlignment="1">
      <alignment horizontal="center"/>
    </xf>
    <xf numFmtId="44" fontId="9" fillId="4" borderId="12" xfId="1" applyFont="1" applyFill="1" applyBorder="1" applyAlignment="1">
      <alignment horizontal="center"/>
    </xf>
    <xf numFmtId="44" fontId="9" fillId="4" borderId="19" xfId="1" applyFont="1" applyFill="1" applyBorder="1" applyAlignment="1">
      <alignment horizontal="center"/>
    </xf>
    <xf numFmtId="2" fontId="6" fillId="3" borderId="20" xfId="0" applyNumberFormat="1" applyFont="1" applyFill="1" applyBorder="1" applyAlignment="1">
      <alignment horizontal="center"/>
    </xf>
    <xf numFmtId="0" fontId="6" fillId="3" borderId="16" xfId="0" applyFont="1" applyFill="1" applyBorder="1"/>
    <xf numFmtId="44" fontId="11" fillId="3" borderId="21" xfId="1" applyFont="1" applyFill="1" applyBorder="1" applyAlignment="1">
      <alignment horizontal="center"/>
    </xf>
    <xf numFmtId="44" fontId="9" fillId="3" borderId="21" xfId="1" applyFont="1" applyFill="1" applyBorder="1" applyAlignment="1">
      <alignment horizontal="center"/>
    </xf>
    <xf numFmtId="44" fontId="9" fillId="3" borderId="16" xfId="1" applyFont="1" applyFill="1" applyBorder="1" applyAlignment="1">
      <alignment horizontal="center"/>
    </xf>
    <xf numFmtId="0" fontId="6" fillId="3" borderId="9" xfId="0" applyFont="1" applyFill="1" applyBorder="1"/>
    <xf numFmtId="44" fontId="9" fillId="2" borderId="5" xfId="1" applyFont="1" applyFill="1" applyBorder="1" applyAlignment="1">
      <alignment horizontal="center"/>
    </xf>
    <xf numFmtId="44" fontId="9" fillId="2" borderId="9" xfId="1" applyFont="1" applyFill="1" applyBorder="1" applyAlignment="1">
      <alignment horizontal="center"/>
    </xf>
    <xf numFmtId="44" fontId="11" fillId="3" borderId="2" xfId="1" applyFont="1" applyFill="1" applyBorder="1" applyAlignment="1">
      <alignment horizontal="center"/>
    </xf>
    <xf numFmtId="44" fontId="11" fillId="3" borderId="6" xfId="1" applyFont="1" applyFill="1" applyBorder="1" applyAlignment="1">
      <alignment horizontal="center"/>
    </xf>
    <xf numFmtId="2" fontId="6" fillId="0" borderId="22" xfId="0" applyNumberFormat="1" applyFont="1" applyBorder="1" applyAlignment="1">
      <alignment horizontal="center"/>
    </xf>
    <xf numFmtId="44" fontId="9" fillId="0" borderId="19" xfId="1" applyFont="1" applyFill="1" applyBorder="1" applyAlignment="1">
      <alignment horizontal="center"/>
    </xf>
    <xf numFmtId="0" fontId="6" fillId="2" borderId="16" xfId="0" applyFont="1" applyFill="1" applyBorder="1"/>
    <xf numFmtId="0" fontId="6" fillId="2" borderId="9" xfId="0" applyFont="1" applyFill="1" applyBorder="1"/>
    <xf numFmtId="44" fontId="9" fillId="0" borderId="1" xfId="1" applyFont="1" applyBorder="1"/>
    <xf numFmtId="44" fontId="9" fillId="0" borderId="17" xfId="1" applyFont="1" applyBorder="1"/>
    <xf numFmtId="2" fontId="6" fillId="2" borderId="2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2" borderId="21" xfId="0" applyNumberFormat="1" applyFont="1" applyFill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2" fontId="6" fillId="0" borderId="21" xfId="0" applyNumberFormat="1" applyFont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44" fontId="11" fillId="3" borderId="20" xfId="1" applyFont="1" applyFill="1" applyBorder="1" applyAlignment="1">
      <alignment horizontal="center"/>
    </xf>
    <xf numFmtId="44" fontId="11" fillId="3" borderId="11" xfId="1" applyFont="1" applyFill="1" applyBorder="1" applyAlignment="1">
      <alignment horizontal="center"/>
    </xf>
    <xf numFmtId="0" fontId="6" fillId="0" borderId="17" xfId="0" applyFont="1" applyBorder="1"/>
    <xf numFmtId="0" fontId="9" fillId="5" borderId="24" xfId="0" applyFont="1" applyFill="1" applyBorder="1" applyAlignment="1">
      <alignment horizontal="center"/>
    </xf>
    <xf numFmtId="44" fontId="9" fillId="3" borderId="20" xfId="1" applyFont="1" applyFill="1" applyBorder="1" applyAlignment="1">
      <alignment horizontal="center"/>
    </xf>
    <xf numFmtId="44" fontId="9" fillId="2" borderId="13" xfId="1" applyFont="1" applyFill="1" applyBorder="1" applyAlignment="1">
      <alignment horizontal="center"/>
    </xf>
    <xf numFmtId="44" fontId="9" fillId="0" borderId="10" xfId="1" applyFont="1" applyFill="1" applyBorder="1" applyAlignment="1">
      <alignment horizontal="center"/>
    </xf>
    <xf numFmtId="44" fontId="11" fillId="3" borderId="16" xfId="1" applyFont="1" applyFill="1" applyBorder="1" applyAlignment="1">
      <alignment horizontal="center"/>
    </xf>
    <xf numFmtId="44" fontId="11" fillId="3" borderId="9" xfId="1" applyFont="1" applyFill="1" applyBorder="1" applyAlignment="1">
      <alignment horizontal="center"/>
    </xf>
    <xf numFmtId="44" fontId="11" fillId="2" borderId="9" xfId="1" applyFont="1" applyFill="1" applyBorder="1" applyAlignment="1">
      <alignment horizontal="center"/>
    </xf>
    <xf numFmtId="44" fontId="13" fillId="0" borderId="9" xfId="1" applyFont="1" applyBorder="1"/>
    <xf numFmtId="44" fontId="13" fillId="0" borderId="7" xfId="1" applyFont="1" applyBorder="1"/>
    <xf numFmtId="44" fontId="13" fillId="0" borderId="8" xfId="1" applyFont="1" applyBorder="1"/>
    <xf numFmtId="44" fontId="13" fillId="0" borderId="17" xfId="1" applyFont="1" applyBorder="1"/>
    <xf numFmtId="0" fontId="9" fillId="5" borderId="25" xfId="0" applyFont="1" applyFill="1" applyBorder="1" applyAlignment="1">
      <alignment horizontal="center"/>
    </xf>
    <xf numFmtId="44" fontId="0" fillId="0" borderId="0" xfId="1" applyFont="1"/>
    <xf numFmtId="0" fontId="6" fillId="2" borderId="4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6" fillId="2" borderId="23" xfId="0" applyNumberFormat="1" applyFont="1" applyFill="1" applyBorder="1" applyAlignment="1">
      <alignment horizontal="center"/>
    </xf>
    <xf numFmtId="0" fontId="6" fillId="2" borderId="8" xfId="0" applyFont="1" applyFill="1" applyBorder="1"/>
    <xf numFmtId="0" fontId="12" fillId="0" borderId="18" xfId="0" applyFont="1" applyBorder="1" applyAlignment="1">
      <alignment horizontal="center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152400</xdr:colOff>
      <xdr:row>27</xdr:row>
      <xdr:rowOff>85725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96400" cy="5229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390524</xdr:colOff>
      <xdr:row>0</xdr:row>
      <xdr:rowOff>0</xdr:rowOff>
    </xdr:from>
    <xdr:to>
      <xdr:col>20</xdr:col>
      <xdr:colOff>190500</xdr:colOff>
      <xdr:row>13</xdr:row>
      <xdr:rowOff>127396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05724" y="0"/>
          <a:ext cx="4676776" cy="2603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371475</xdr:colOff>
      <xdr:row>13</xdr:row>
      <xdr:rowOff>116681</xdr:rowOff>
    </xdr:from>
    <xdr:to>
      <xdr:col>20</xdr:col>
      <xdr:colOff>180974</xdr:colOff>
      <xdr:row>27</xdr:row>
      <xdr:rowOff>85724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86675" y="2593181"/>
          <a:ext cx="4686299" cy="26360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27</xdr:row>
      <xdr:rowOff>57150</xdr:rowOff>
    </xdr:from>
    <xdr:to>
      <xdr:col>16</xdr:col>
      <xdr:colOff>0</xdr:colOff>
      <xdr:row>56</xdr:row>
      <xdr:rowOff>19050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5200650"/>
          <a:ext cx="9753600" cy="5486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10</xdr:col>
      <xdr:colOff>104775</xdr:colOff>
      <xdr:row>107</xdr:row>
      <xdr:rowOff>38100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10668000"/>
          <a:ext cx="6200775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342900</xdr:colOff>
      <xdr:row>56</xdr:row>
      <xdr:rowOff>19050</xdr:rowOff>
    </xdr:from>
    <xdr:to>
      <xdr:col>20</xdr:col>
      <xdr:colOff>438150</xdr:colOff>
      <xdr:row>107</xdr:row>
      <xdr:rowOff>57150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29300" y="10687050"/>
          <a:ext cx="6800850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18</xdr:col>
      <xdr:colOff>342900</xdr:colOff>
      <xdr:row>32</xdr:row>
      <xdr:rowOff>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972" t="9315" r="5608" b="10193"/>
        <a:stretch>
          <a:fillRect/>
        </a:stretch>
      </xdr:blipFill>
      <xdr:spPr bwMode="auto">
        <a:xfrm>
          <a:off x="1219200" y="762000"/>
          <a:ext cx="10096500" cy="533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3"/>
  <sheetViews>
    <sheetView tabSelected="1" workbookViewId="0">
      <selection activeCell="K45" sqref="K45"/>
    </sheetView>
  </sheetViews>
  <sheetFormatPr defaultRowHeight="15"/>
  <cols>
    <col min="1" max="1" width="9.85546875" customWidth="1"/>
    <col min="2" max="2" width="6.7109375" customWidth="1"/>
    <col min="3" max="3" width="15.140625" customWidth="1"/>
    <col min="4" max="4" width="19.42578125" customWidth="1"/>
    <col min="5" max="5" width="16.140625" customWidth="1"/>
    <col min="6" max="6" width="16.5703125" customWidth="1"/>
    <col min="7" max="7" width="13.140625" customWidth="1"/>
    <col min="8" max="8" width="22.7109375" customWidth="1"/>
    <col min="9" max="9" width="17.85546875" customWidth="1"/>
    <col min="10" max="10" width="16.42578125" customWidth="1"/>
    <col min="11" max="11" width="12.140625" customWidth="1"/>
    <col min="12" max="12" width="14.28515625" hidden="1" customWidth="1"/>
    <col min="13" max="13" width="11.140625" hidden="1" customWidth="1"/>
    <col min="14" max="14" width="14.28515625" hidden="1" customWidth="1"/>
    <col min="15" max="16" width="9.140625" customWidth="1"/>
  </cols>
  <sheetData>
    <row r="1" spans="1:14" ht="16.5" customHeight="1">
      <c r="A1" s="3" t="s">
        <v>30</v>
      </c>
      <c r="B1" s="3"/>
      <c r="C1" s="3"/>
      <c r="D1" s="3"/>
      <c r="E1" s="23"/>
      <c r="F1" s="23" t="s">
        <v>34</v>
      </c>
      <c r="G1" s="23"/>
    </row>
    <row r="2" spans="1:14" ht="12.75" customHeight="1" thickBot="1">
      <c r="A2" s="77" t="s">
        <v>42</v>
      </c>
      <c r="B2" s="78"/>
      <c r="C2" s="78"/>
      <c r="D2" s="78"/>
      <c r="E2" s="138" t="s">
        <v>41</v>
      </c>
      <c r="F2" s="138"/>
    </row>
    <row r="3" spans="1:14" ht="15.75" thickBot="1">
      <c r="A3" s="71" t="s">
        <v>2</v>
      </c>
      <c r="B3" s="79" t="s">
        <v>0</v>
      </c>
      <c r="C3" s="80" t="s">
        <v>23</v>
      </c>
      <c r="D3" s="81" t="s">
        <v>39</v>
      </c>
      <c r="E3" s="79" t="s">
        <v>36</v>
      </c>
      <c r="F3" s="85" t="s">
        <v>31</v>
      </c>
      <c r="G3" s="120" t="s">
        <v>33</v>
      </c>
      <c r="H3" s="55" t="s">
        <v>47</v>
      </c>
      <c r="I3" s="55" t="s">
        <v>32</v>
      </c>
      <c r="J3" s="55" t="s">
        <v>35</v>
      </c>
      <c r="K3" s="55" t="s">
        <v>14</v>
      </c>
      <c r="L3" s="131" t="s">
        <v>43</v>
      </c>
      <c r="M3" s="131" t="s">
        <v>44</v>
      </c>
      <c r="N3" s="131" t="s">
        <v>45</v>
      </c>
    </row>
    <row r="4" spans="1:14" ht="12.95" customHeight="1" thickBot="1">
      <c r="A4" s="50" t="s">
        <v>1</v>
      </c>
      <c r="B4" s="27">
        <v>103</v>
      </c>
      <c r="C4" s="6">
        <v>75.900000000000006</v>
      </c>
      <c r="D4" s="58">
        <v>104.63</v>
      </c>
      <c r="E4" s="61" t="s">
        <v>10</v>
      </c>
      <c r="F4" s="127">
        <v>486000</v>
      </c>
      <c r="G4" s="86">
        <f>F4*35%</f>
        <v>170100</v>
      </c>
      <c r="H4" s="31">
        <f>F4*40%/30</f>
        <v>6480</v>
      </c>
      <c r="I4" s="31">
        <f>F4*10%</f>
        <v>48600</v>
      </c>
      <c r="J4" s="32">
        <f>F4*15%/2</f>
        <v>36450</v>
      </c>
      <c r="K4" s="32"/>
      <c r="L4" s="84">
        <v>457661.55599999998</v>
      </c>
      <c r="M4">
        <v>3</v>
      </c>
      <c r="N4" s="132">
        <f>(L4*(1+($M$4/100)))</f>
        <v>471391.40268</v>
      </c>
    </row>
    <row r="5" spans="1:14" ht="12.95" customHeight="1" thickBot="1">
      <c r="A5" s="9" t="s">
        <v>1</v>
      </c>
      <c r="B5" s="10">
        <v>104</v>
      </c>
      <c r="C5" s="11">
        <v>81.44</v>
      </c>
      <c r="D5" s="59">
        <v>111.16</v>
      </c>
      <c r="E5" s="62" t="s">
        <v>3</v>
      </c>
      <c r="F5" s="128">
        <v>476000</v>
      </c>
      <c r="G5" s="87">
        <f>F5*35%</f>
        <v>166600</v>
      </c>
      <c r="H5" s="31">
        <f t="shared" ref="H5:H6" si="0">F5*40%/30</f>
        <v>6346.666666666667</v>
      </c>
      <c r="I5" s="33">
        <f>F5*10%</f>
        <v>47600</v>
      </c>
      <c r="J5" s="34">
        <f>F5*15%/2</f>
        <v>35700</v>
      </c>
      <c r="K5" s="34"/>
      <c r="L5" s="84">
        <v>446310.79200000002</v>
      </c>
      <c r="N5" s="132">
        <f t="shared" ref="N5:N27" si="1">(L5*(1+($M$4/100)))</f>
        <v>459700.11576000002</v>
      </c>
    </row>
    <row r="6" spans="1:14" ht="12.95" customHeight="1">
      <c r="A6" s="9" t="s">
        <v>1</v>
      </c>
      <c r="B6" s="10">
        <v>105</v>
      </c>
      <c r="C6" s="11">
        <v>81.44</v>
      </c>
      <c r="D6" s="59">
        <v>111.16</v>
      </c>
      <c r="E6" s="62" t="s">
        <v>3</v>
      </c>
      <c r="F6" s="128">
        <v>472000</v>
      </c>
      <c r="G6" s="87">
        <f>F6*35%</f>
        <v>165200</v>
      </c>
      <c r="H6" s="31">
        <f t="shared" si="0"/>
        <v>6293.333333333333</v>
      </c>
      <c r="I6" s="33">
        <f>F6*10%</f>
        <v>47200</v>
      </c>
      <c r="J6" s="34">
        <f>F6*15%/2</f>
        <v>35400</v>
      </c>
      <c r="K6" s="34"/>
      <c r="L6" s="84">
        <v>446310.79200000002</v>
      </c>
      <c r="N6" s="132">
        <f t="shared" si="1"/>
        <v>459700.11576000002</v>
      </c>
    </row>
    <row r="7" spans="1:14" ht="12.95" customHeight="1">
      <c r="A7" s="13" t="s">
        <v>1</v>
      </c>
      <c r="B7" s="14">
        <v>106</v>
      </c>
      <c r="C7" s="12">
        <v>75.900000000000006</v>
      </c>
      <c r="D7" s="60">
        <v>104.63</v>
      </c>
      <c r="E7" s="63" t="s">
        <v>11</v>
      </c>
      <c r="F7" s="82" t="s">
        <v>13</v>
      </c>
      <c r="G7" s="88" t="s">
        <v>13</v>
      </c>
      <c r="H7" s="17" t="s">
        <v>13</v>
      </c>
      <c r="I7" s="17" t="s">
        <v>13</v>
      </c>
      <c r="J7" s="35" t="s">
        <v>13</v>
      </c>
      <c r="K7" s="35" t="s">
        <v>13</v>
      </c>
      <c r="L7" s="84" t="s">
        <v>13</v>
      </c>
      <c r="N7" s="132" t="str">
        <f>L7</f>
        <v>vendido</v>
      </c>
    </row>
    <row r="8" spans="1:14" ht="12.95" customHeight="1">
      <c r="A8" s="13" t="s">
        <v>1</v>
      </c>
      <c r="B8" s="14">
        <v>107</v>
      </c>
      <c r="C8" s="12">
        <v>75.900000000000006</v>
      </c>
      <c r="D8" s="60">
        <v>104.63</v>
      </c>
      <c r="E8" s="63" t="s">
        <v>6</v>
      </c>
      <c r="F8" s="82" t="s">
        <v>13</v>
      </c>
      <c r="G8" s="88" t="s">
        <v>13</v>
      </c>
      <c r="H8" s="17" t="s">
        <v>13</v>
      </c>
      <c r="I8" s="17" t="s">
        <v>13</v>
      </c>
      <c r="J8" s="35" t="s">
        <v>13</v>
      </c>
      <c r="K8" s="35" t="s">
        <v>13</v>
      </c>
      <c r="L8" s="84" t="s">
        <v>13</v>
      </c>
      <c r="N8" s="132" t="str">
        <f t="shared" ref="N8:N10" si="2">L8</f>
        <v>vendido</v>
      </c>
    </row>
    <row r="9" spans="1:14" ht="12.95" customHeight="1" thickBot="1">
      <c r="A9" s="13" t="s">
        <v>1</v>
      </c>
      <c r="B9" s="14">
        <v>108</v>
      </c>
      <c r="C9" s="12">
        <v>81.44</v>
      </c>
      <c r="D9" s="93">
        <v>110.48</v>
      </c>
      <c r="E9" s="94" t="s">
        <v>5</v>
      </c>
      <c r="F9" s="124" t="s">
        <v>13</v>
      </c>
      <c r="G9" s="121" t="s">
        <v>13</v>
      </c>
      <c r="H9" s="96" t="s">
        <v>13</v>
      </c>
      <c r="I9" s="96" t="s">
        <v>13</v>
      </c>
      <c r="J9" s="97" t="s">
        <v>13</v>
      </c>
      <c r="K9" s="97" t="s">
        <v>13</v>
      </c>
      <c r="L9" s="84" t="s">
        <v>13</v>
      </c>
      <c r="N9" s="132" t="str">
        <f t="shared" si="2"/>
        <v>vendido</v>
      </c>
    </row>
    <row r="10" spans="1:14" ht="12.95" customHeight="1">
      <c r="A10" s="72" t="s">
        <v>1</v>
      </c>
      <c r="B10" s="73">
        <v>101</v>
      </c>
      <c r="C10" s="83">
        <v>81.44</v>
      </c>
      <c r="D10" s="109">
        <v>110.48</v>
      </c>
      <c r="E10" s="66" t="s">
        <v>5</v>
      </c>
      <c r="F10" s="102" t="s">
        <v>13</v>
      </c>
      <c r="G10" s="118" t="s">
        <v>13</v>
      </c>
      <c r="H10" s="101" t="s">
        <v>13</v>
      </c>
      <c r="I10" s="101" t="s">
        <v>13</v>
      </c>
      <c r="J10" s="101" t="s">
        <v>13</v>
      </c>
      <c r="K10" s="102" t="s">
        <v>13</v>
      </c>
      <c r="L10" s="84" t="s">
        <v>13</v>
      </c>
      <c r="N10" s="132" t="str">
        <f t="shared" si="2"/>
        <v>vendido</v>
      </c>
    </row>
    <row r="11" spans="1:14" ht="12.95" customHeight="1" thickBot="1">
      <c r="A11" s="51" t="s">
        <v>1</v>
      </c>
      <c r="B11" s="28">
        <v>102</v>
      </c>
      <c r="C11" s="70">
        <v>75.900000000000006</v>
      </c>
      <c r="D11" s="103">
        <v>104.63</v>
      </c>
      <c r="E11" s="64" t="s">
        <v>4</v>
      </c>
      <c r="F11" s="129">
        <v>479000</v>
      </c>
      <c r="G11" s="104">
        <f>F11*35%</f>
        <v>167650</v>
      </c>
      <c r="H11" s="24">
        <f>F11*40%/30</f>
        <v>6386.666666666667</v>
      </c>
      <c r="I11" s="24">
        <f t="shared" ref="I11:I26" si="3">F11*10%</f>
        <v>47900</v>
      </c>
      <c r="J11" s="25">
        <f>F11*15%/2</f>
        <v>35925</v>
      </c>
      <c r="K11" s="25"/>
      <c r="L11" s="84">
        <v>453489.55200000003</v>
      </c>
      <c r="N11" s="132">
        <f t="shared" si="1"/>
        <v>467094.23856000003</v>
      </c>
    </row>
    <row r="12" spans="1:14" ht="12.95" customHeight="1">
      <c r="A12" s="52" t="s">
        <v>7</v>
      </c>
      <c r="B12" s="16">
        <v>203</v>
      </c>
      <c r="C12" s="15">
        <v>75.900000000000006</v>
      </c>
      <c r="D12" s="110">
        <v>104.63</v>
      </c>
      <c r="E12" s="98" t="s">
        <v>10</v>
      </c>
      <c r="F12" s="125" t="s">
        <v>13</v>
      </c>
      <c r="G12" s="122" t="s">
        <v>13</v>
      </c>
      <c r="H12" s="99" t="s">
        <v>13</v>
      </c>
      <c r="I12" s="99" t="s">
        <v>13</v>
      </c>
      <c r="J12" s="100" t="s">
        <v>13</v>
      </c>
      <c r="K12" s="100" t="s">
        <v>13</v>
      </c>
      <c r="L12" s="84" t="s">
        <v>13</v>
      </c>
      <c r="N12" s="132" t="str">
        <f>L12</f>
        <v>vendido</v>
      </c>
    </row>
    <row r="13" spans="1:14" ht="12.95" customHeight="1">
      <c r="A13" s="72" t="s">
        <v>7</v>
      </c>
      <c r="B13" s="73">
        <v>204</v>
      </c>
      <c r="C13" s="74">
        <v>81.44</v>
      </c>
      <c r="D13" s="75">
        <v>108.89</v>
      </c>
      <c r="E13" s="76" t="s">
        <v>3</v>
      </c>
      <c r="F13" s="82" t="s">
        <v>13</v>
      </c>
      <c r="G13" s="89" t="s">
        <v>13</v>
      </c>
      <c r="H13" s="22" t="s">
        <v>13</v>
      </c>
      <c r="I13" s="22" t="s">
        <v>13</v>
      </c>
      <c r="J13" s="22" t="s">
        <v>13</v>
      </c>
      <c r="K13" s="82" t="s">
        <v>13</v>
      </c>
      <c r="L13" s="84" t="s">
        <v>13</v>
      </c>
      <c r="N13" s="132" t="str">
        <f t="shared" ref="N13:N18" si="4">L13</f>
        <v>vendido</v>
      </c>
    </row>
    <row r="14" spans="1:14" ht="12.95" customHeight="1">
      <c r="A14" s="72" t="s">
        <v>7</v>
      </c>
      <c r="B14" s="73">
        <v>205</v>
      </c>
      <c r="C14" s="74">
        <v>81.44</v>
      </c>
      <c r="D14" s="75">
        <v>108.89</v>
      </c>
      <c r="E14" s="76" t="s">
        <v>3</v>
      </c>
      <c r="F14" s="82" t="s">
        <v>13</v>
      </c>
      <c r="G14" s="89" t="s">
        <v>13</v>
      </c>
      <c r="H14" s="22" t="s">
        <v>13</v>
      </c>
      <c r="I14" s="22" t="s">
        <v>13</v>
      </c>
      <c r="J14" s="22" t="s">
        <v>13</v>
      </c>
      <c r="K14" s="82" t="s">
        <v>13</v>
      </c>
      <c r="L14" s="84" t="s">
        <v>13</v>
      </c>
      <c r="N14" s="132" t="str">
        <f t="shared" si="4"/>
        <v>vendido</v>
      </c>
    </row>
    <row r="15" spans="1:14" ht="12.95" customHeight="1">
      <c r="A15" s="72" t="s">
        <v>7</v>
      </c>
      <c r="B15" s="73">
        <v>206</v>
      </c>
      <c r="C15" s="74">
        <v>75.900000000000006</v>
      </c>
      <c r="D15" s="75">
        <v>104.61</v>
      </c>
      <c r="E15" s="76" t="s">
        <v>11</v>
      </c>
      <c r="F15" s="82" t="s">
        <v>13</v>
      </c>
      <c r="G15" s="89" t="s">
        <v>13</v>
      </c>
      <c r="H15" s="22" t="s">
        <v>13</v>
      </c>
      <c r="I15" s="22" t="s">
        <v>13</v>
      </c>
      <c r="J15" s="22" t="s">
        <v>13</v>
      </c>
      <c r="K15" s="82" t="s">
        <v>13</v>
      </c>
      <c r="L15" s="84" t="s">
        <v>13</v>
      </c>
      <c r="N15" s="132" t="str">
        <f t="shared" si="4"/>
        <v>vendido</v>
      </c>
    </row>
    <row r="16" spans="1:14" ht="12.95" customHeight="1">
      <c r="A16" s="72" t="s">
        <v>7</v>
      </c>
      <c r="B16" s="73">
        <v>207</v>
      </c>
      <c r="C16" s="74">
        <v>75.900000000000006</v>
      </c>
      <c r="D16" s="75">
        <v>104.61</v>
      </c>
      <c r="E16" s="76" t="s">
        <v>6</v>
      </c>
      <c r="F16" s="82" t="s">
        <v>13</v>
      </c>
      <c r="G16" s="89" t="s">
        <v>13</v>
      </c>
      <c r="H16" s="22" t="s">
        <v>13</v>
      </c>
      <c r="I16" s="22" t="s">
        <v>13</v>
      </c>
      <c r="J16" s="22" t="s">
        <v>13</v>
      </c>
      <c r="K16" s="82" t="s">
        <v>13</v>
      </c>
      <c r="L16" s="84" t="s">
        <v>13</v>
      </c>
      <c r="N16" s="132" t="str">
        <f t="shared" si="4"/>
        <v>vendido</v>
      </c>
    </row>
    <row r="17" spans="1:14" ht="12.95" customHeight="1">
      <c r="A17" s="72" t="s">
        <v>7</v>
      </c>
      <c r="B17" s="73">
        <v>208</v>
      </c>
      <c r="C17" s="74">
        <v>81.44</v>
      </c>
      <c r="D17" s="83">
        <v>110.48</v>
      </c>
      <c r="E17" s="76" t="s">
        <v>5</v>
      </c>
      <c r="F17" s="82" t="s">
        <v>13</v>
      </c>
      <c r="G17" s="89" t="s">
        <v>13</v>
      </c>
      <c r="H17" s="22" t="s">
        <v>13</v>
      </c>
      <c r="I17" s="22" t="s">
        <v>13</v>
      </c>
      <c r="J17" s="22" t="s">
        <v>13</v>
      </c>
      <c r="K17" s="82" t="s">
        <v>13</v>
      </c>
      <c r="L17" s="84" t="s">
        <v>13</v>
      </c>
      <c r="N17" s="132" t="str">
        <f t="shared" si="4"/>
        <v>vendido</v>
      </c>
    </row>
    <row r="18" spans="1:14" ht="12.95" customHeight="1" thickBot="1">
      <c r="A18" s="72" t="s">
        <v>7</v>
      </c>
      <c r="B18" s="73">
        <v>201</v>
      </c>
      <c r="C18" s="74">
        <v>81.44</v>
      </c>
      <c r="D18" s="111">
        <v>110.48</v>
      </c>
      <c r="E18" s="105" t="s">
        <v>5</v>
      </c>
      <c r="F18" s="124" t="s">
        <v>13</v>
      </c>
      <c r="G18" s="117" t="s">
        <v>13</v>
      </c>
      <c r="H18" s="95" t="s">
        <v>13</v>
      </c>
      <c r="I18" s="95" t="s">
        <v>13</v>
      </c>
      <c r="J18" s="95" t="s">
        <v>13</v>
      </c>
      <c r="K18" s="124" t="s">
        <v>13</v>
      </c>
      <c r="L18" s="84" t="s">
        <v>13</v>
      </c>
      <c r="N18" s="132" t="str">
        <f t="shared" si="4"/>
        <v>vendido</v>
      </c>
    </row>
    <row r="19" spans="1:14" ht="12.95" customHeight="1" thickBot="1">
      <c r="A19" s="51" t="s">
        <v>7</v>
      </c>
      <c r="B19" s="28">
        <v>202</v>
      </c>
      <c r="C19" s="70">
        <v>75.900000000000006</v>
      </c>
      <c r="D19" s="112">
        <v>104.63</v>
      </c>
      <c r="E19" s="119" t="s">
        <v>4</v>
      </c>
      <c r="F19" s="130">
        <v>515000</v>
      </c>
      <c r="G19" s="123">
        <f t="shared" ref="G19:G25" si="5">F19*35%</f>
        <v>180250</v>
      </c>
      <c r="H19" s="107">
        <f>F19*40%/30</f>
        <v>6866.666666666667</v>
      </c>
      <c r="I19" s="107">
        <f t="shared" si="3"/>
        <v>51500</v>
      </c>
      <c r="J19" s="108">
        <f t="shared" ref="J19" si="6">F19*15%/2</f>
        <v>38625</v>
      </c>
      <c r="K19" s="108"/>
      <c r="L19" s="84">
        <v>487593.864</v>
      </c>
      <c r="N19" s="132">
        <f t="shared" si="1"/>
        <v>502221.67992000002</v>
      </c>
    </row>
    <row r="20" spans="1:14" ht="12.95" customHeight="1">
      <c r="A20" s="54" t="s">
        <v>8</v>
      </c>
      <c r="B20" s="30">
        <v>303</v>
      </c>
      <c r="C20" s="8">
        <v>75.900000000000006</v>
      </c>
      <c r="D20" s="113">
        <v>104.63</v>
      </c>
      <c r="E20" s="106" t="s">
        <v>10</v>
      </c>
      <c r="F20" s="126" t="s">
        <v>13</v>
      </c>
      <c r="G20" s="122" t="s">
        <v>13</v>
      </c>
      <c r="H20" s="99" t="s">
        <v>13</v>
      </c>
      <c r="I20" s="99" t="s">
        <v>13</v>
      </c>
      <c r="J20" s="100" t="s">
        <v>13</v>
      </c>
      <c r="K20" s="100" t="s">
        <v>13</v>
      </c>
      <c r="L20" s="84" t="s">
        <v>13</v>
      </c>
      <c r="N20" s="132" t="str">
        <f>L20</f>
        <v>vendido</v>
      </c>
    </row>
    <row r="21" spans="1:14" ht="12.95" customHeight="1">
      <c r="A21" s="72" t="s">
        <v>8</v>
      </c>
      <c r="B21" s="73">
        <v>304</v>
      </c>
      <c r="C21" s="74">
        <v>81.44</v>
      </c>
      <c r="D21" s="83">
        <v>108.89</v>
      </c>
      <c r="E21" s="76" t="s">
        <v>3</v>
      </c>
      <c r="F21" s="82" t="s">
        <v>13</v>
      </c>
      <c r="G21" s="89" t="s">
        <v>13</v>
      </c>
      <c r="H21" s="22" t="s">
        <v>13</v>
      </c>
      <c r="I21" s="22" t="s">
        <v>13</v>
      </c>
      <c r="J21" s="22" t="s">
        <v>13</v>
      </c>
      <c r="K21" s="82" t="s">
        <v>13</v>
      </c>
      <c r="L21" s="84" t="s">
        <v>13</v>
      </c>
      <c r="N21" s="132" t="str">
        <f t="shared" ref="N21:N23" si="7">L21</f>
        <v>vendido</v>
      </c>
    </row>
    <row r="22" spans="1:14" ht="12.95" customHeight="1">
      <c r="A22" s="72" t="s">
        <v>8</v>
      </c>
      <c r="B22" s="73">
        <v>305</v>
      </c>
      <c r="C22" s="74">
        <v>81.44</v>
      </c>
      <c r="D22" s="83">
        <v>108.89</v>
      </c>
      <c r="E22" s="76" t="s">
        <v>3</v>
      </c>
      <c r="F22" s="82" t="s">
        <v>13</v>
      </c>
      <c r="G22" s="89" t="s">
        <v>13</v>
      </c>
      <c r="H22" s="22" t="s">
        <v>13</v>
      </c>
      <c r="I22" s="22" t="s">
        <v>13</v>
      </c>
      <c r="J22" s="22" t="s">
        <v>13</v>
      </c>
      <c r="K22" s="82" t="s">
        <v>13</v>
      </c>
      <c r="L22" s="84" t="s">
        <v>13</v>
      </c>
      <c r="N22" s="132" t="str">
        <f t="shared" si="7"/>
        <v>vendido</v>
      </c>
    </row>
    <row r="23" spans="1:14" ht="12.95" customHeight="1">
      <c r="A23" s="72" t="s">
        <v>8</v>
      </c>
      <c r="B23" s="73">
        <v>306</v>
      </c>
      <c r="C23" s="74">
        <v>75.900000000000006</v>
      </c>
      <c r="D23" s="75">
        <v>104.61</v>
      </c>
      <c r="E23" s="76" t="s">
        <v>11</v>
      </c>
      <c r="F23" s="82" t="s">
        <v>13</v>
      </c>
      <c r="G23" s="89" t="s">
        <v>13</v>
      </c>
      <c r="H23" s="22" t="s">
        <v>13</v>
      </c>
      <c r="I23" s="22" t="s">
        <v>13</v>
      </c>
      <c r="J23" s="22" t="s">
        <v>13</v>
      </c>
      <c r="K23" s="82" t="s">
        <v>13</v>
      </c>
      <c r="L23" s="84" t="s">
        <v>13</v>
      </c>
      <c r="N23" s="132" t="str">
        <f t="shared" si="7"/>
        <v>vendido</v>
      </c>
    </row>
    <row r="24" spans="1:14" ht="12.95" customHeight="1">
      <c r="A24" s="72" t="s">
        <v>8</v>
      </c>
      <c r="B24" s="73">
        <v>307</v>
      </c>
      <c r="C24" s="74">
        <v>75.900000000000006</v>
      </c>
      <c r="D24" s="83">
        <v>104.61</v>
      </c>
      <c r="E24" s="76" t="s">
        <v>6</v>
      </c>
      <c r="F24" s="82" t="s">
        <v>13</v>
      </c>
      <c r="G24" s="89" t="s">
        <v>13</v>
      </c>
      <c r="H24" s="22" t="s">
        <v>13</v>
      </c>
      <c r="I24" s="22" t="s">
        <v>13</v>
      </c>
      <c r="J24" s="22" t="s">
        <v>13</v>
      </c>
      <c r="K24" s="82" t="s">
        <v>13</v>
      </c>
      <c r="L24" s="84">
        <v>519960.70800000004</v>
      </c>
      <c r="N24" s="132">
        <f t="shared" si="1"/>
        <v>535559.52924000006</v>
      </c>
    </row>
    <row r="25" spans="1:14" ht="12.95" customHeight="1">
      <c r="A25" s="53" t="s">
        <v>8</v>
      </c>
      <c r="B25" s="29">
        <v>308</v>
      </c>
      <c r="C25" s="7">
        <v>81.44</v>
      </c>
      <c r="D25" s="114">
        <v>110.48</v>
      </c>
      <c r="E25" s="65" t="s">
        <v>5</v>
      </c>
      <c r="F25" s="128">
        <v>512000</v>
      </c>
      <c r="G25" s="87">
        <f t="shared" si="5"/>
        <v>179200</v>
      </c>
      <c r="H25" s="38">
        <f>F25*40%/30</f>
        <v>6826.666666666667</v>
      </c>
      <c r="I25" s="38">
        <f t="shared" si="3"/>
        <v>51200</v>
      </c>
      <c r="J25" s="39">
        <f t="shared" ref="J25:J26" si="8">F25*15%/2</f>
        <v>38400</v>
      </c>
      <c r="K25" s="39"/>
      <c r="L25" s="84">
        <v>483650.74800000002</v>
      </c>
      <c r="N25" s="132">
        <f t="shared" si="1"/>
        <v>498160.27044000005</v>
      </c>
    </row>
    <row r="26" spans="1:14" ht="12.95" customHeight="1">
      <c r="A26" s="9" t="s">
        <v>8</v>
      </c>
      <c r="B26" s="10">
        <v>301</v>
      </c>
      <c r="C26" s="11">
        <v>81.44</v>
      </c>
      <c r="D26" s="115">
        <v>110.48</v>
      </c>
      <c r="E26" s="62" t="s">
        <v>5</v>
      </c>
      <c r="F26" s="128">
        <v>514000</v>
      </c>
      <c r="G26" s="87">
        <f>F26*35%</f>
        <v>179900</v>
      </c>
      <c r="H26" s="38">
        <f>F26*40%/30</f>
        <v>6853.333333333333</v>
      </c>
      <c r="I26" s="33">
        <f t="shared" si="3"/>
        <v>51400</v>
      </c>
      <c r="J26" s="34">
        <f t="shared" si="8"/>
        <v>38550</v>
      </c>
      <c r="K26" s="34"/>
      <c r="L26" s="84">
        <v>483650.74800000002</v>
      </c>
      <c r="N26" s="132">
        <f t="shared" si="1"/>
        <v>498160.27044000005</v>
      </c>
    </row>
    <row r="27" spans="1:14" ht="12.95" customHeight="1" thickBot="1">
      <c r="A27" s="133" t="s">
        <v>8</v>
      </c>
      <c r="B27" s="134">
        <v>302</v>
      </c>
      <c r="C27" s="135">
        <v>75.900000000000006</v>
      </c>
      <c r="D27" s="136">
        <v>104.63</v>
      </c>
      <c r="E27" s="137" t="s">
        <v>4</v>
      </c>
      <c r="F27" s="82" t="s">
        <v>13</v>
      </c>
      <c r="G27" s="89" t="s">
        <v>13</v>
      </c>
      <c r="H27" s="22" t="s">
        <v>13</v>
      </c>
      <c r="I27" s="22" t="s">
        <v>13</v>
      </c>
      <c r="J27" s="22" t="s">
        <v>13</v>
      </c>
      <c r="K27" s="82" t="s">
        <v>13</v>
      </c>
      <c r="L27" s="84">
        <v>522977.86800000002</v>
      </c>
      <c r="N27" s="132">
        <f t="shared" si="1"/>
        <v>538667.20403999998</v>
      </c>
    </row>
    <row r="28" spans="1:14" ht="12.95" customHeight="1">
      <c r="A28" s="40" t="s">
        <v>9</v>
      </c>
      <c r="B28" s="41">
        <v>401</v>
      </c>
      <c r="C28" s="41" t="s">
        <v>24</v>
      </c>
      <c r="D28" s="40" t="s">
        <v>24</v>
      </c>
      <c r="E28" s="67" t="s">
        <v>4</v>
      </c>
      <c r="F28" s="43" t="s">
        <v>12</v>
      </c>
      <c r="G28" s="90" t="s">
        <v>12</v>
      </c>
      <c r="H28" s="42" t="s">
        <v>12</v>
      </c>
      <c r="I28" s="42" t="s">
        <v>12</v>
      </c>
      <c r="J28" s="43" t="s">
        <v>12</v>
      </c>
      <c r="K28" s="43" t="s">
        <v>12</v>
      </c>
      <c r="L28" s="84" t="s">
        <v>12</v>
      </c>
      <c r="N28" s="132" t="str">
        <f>L28</f>
        <v>reservado</v>
      </c>
    </row>
    <row r="29" spans="1:14" ht="12.95" customHeight="1">
      <c r="A29" s="44" t="s">
        <v>9</v>
      </c>
      <c r="B29" s="45">
        <v>402</v>
      </c>
      <c r="C29" s="45" t="s">
        <v>24</v>
      </c>
      <c r="D29" s="40" t="s">
        <v>24</v>
      </c>
      <c r="E29" s="68" t="s">
        <v>15</v>
      </c>
      <c r="F29" s="37" t="s">
        <v>12</v>
      </c>
      <c r="G29" s="91" t="s">
        <v>12</v>
      </c>
      <c r="H29" s="36" t="s">
        <v>12</v>
      </c>
      <c r="I29" s="36" t="s">
        <v>12</v>
      </c>
      <c r="J29" s="37" t="s">
        <v>12</v>
      </c>
      <c r="K29" s="37" t="s">
        <v>12</v>
      </c>
      <c r="L29" s="84" t="s">
        <v>12</v>
      </c>
      <c r="N29" s="132" t="str">
        <f t="shared" ref="N29:N31" si="9">L29</f>
        <v>reservado</v>
      </c>
    </row>
    <row r="30" spans="1:14" ht="12.95" customHeight="1">
      <c r="A30" s="44" t="s">
        <v>9</v>
      </c>
      <c r="B30" s="45">
        <v>403</v>
      </c>
      <c r="C30" s="45" t="s">
        <v>24</v>
      </c>
      <c r="D30" s="40" t="s">
        <v>24</v>
      </c>
      <c r="E30" s="68" t="s">
        <v>16</v>
      </c>
      <c r="F30" s="37" t="s">
        <v>12</v>
      </c>
      <c r="G30" s="91" t="s">
        <v>12</v>
      </c>
      <c r="H30" s="36" t="s">
        <v>12</v>
      </c>
      <c r="I30" s="36" t="s">
        <v>12</v>
      </c>
      <c r="J30" s="37" t="s">
        <v>12</v>
      </c>
      <c r="K30" s="37" t="s">
        <v>12</v>
      </c>
      <c r="L30" s="84" t="s">
        <v>12</v>
      </c>
      <c r="N30" s="132" t="str">
        <f t="shared" si="9"/>
        <v>reservado</v>
      </c>
    </row>
    <row r="31" spans="1:14" ht="12.95" customHeight="1" thickBot="1">
      <c r="A31" s="46" t="s">
        <v>9</v>
      </c>
      <c r="B31" s="47">
        <v>404</v>
      </c>
      <c r="C31" s="47" t="s">
        <v>24</v>
      </c>
      <c r="D31" s="116" t="s">
        <v>24</v>
      </c>
      <c r="E31" s="69" t="s">
        <v>17</v>
      </c>
      <c r="F31" s="49" t="s">
        <v>12</v>
      </c>
      <c r="G31" s="92" t="s">
        <v>12</v>
      </c>
      <c r="H31" s="48" t="s">
        <v>12</v>
      </c>
      <c r="I31" s="48" t="s">
        <v>12</v>
      </c>
      <c r="J31" s="49" t="s">
        <v>12</v>
      </c>
      <c r="K31" s="49" t="s">
        <v>12</v>
      </c>
      <c r="L31" s="84" t="s">
        <v>12</v>
      </c>
      <c r="N31" s="132" t="str">
        <f t="shared" si="9"/>
        <v>reservado</v>
      </c>
    </row>
    <row r="32" spans="1:14" ht="3" customHeight="1">
      <c r="A32" s="19"/>
      <c r="B32" s="19"/>
      <c r="C32" s="19"/>
      <c r="D32" s="19"/>
      <c r="E32" s="20"/>
      <c r="F32" s="21"/>
      <c r="G32" s="21"/>
      <c r="H32" s="21"/>
      <c r="I32" s="21"/>
      <c r="J32" s="21"/>
      <c r="K32" s="21"/>
      <c r="L32" s="84"/>
    </row>
    <row r="33" spans="1:14" ht="13.5" customHeight="1">
      <c r="A33" s="4" t="s">
        <v>18</v>
      </c>
      <c r="B33" s="4"/>
      <c r="C33" s="5"/>
      <c r="D33" s="5"/>
      <c r="E33" s="1"/>
      <c r="F33" s="1"/>
      <c r="G33" s="1"/>
      <c r="H33" s="1"/>
    </row>
    <row r="34" spans="1:14" ht="15" customHeight="1">
      <c r="A34" s="2" t="s">
        <v>29</v>
      </c>
      <c r="B34" s="2"/>
    </row>
    <row r="35" spans="1:14">
      <c r="A35" s="2" t="s">
        <v>37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4">
      <c r="A36" s="2" t="s">
        <v>27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4">
      <c r="A37" s="2" t="s">
        <v>38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6"/>
      <c r="M37" s="26"/>
      <c r="N37" s="18"/>
    </row>
    <row r="38" spans="1:14">
      <c r="A38" s="2" t="s">
        <v>26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4" ht="15.75" thickBot="1">
      <c r="A39" s="2" t="s">
        <v>19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4" ht="15.75" thickBot="1">
      <c r="A40" s="2" t="s">
        <v>20</v>
      </c>
      <c r="B40" s="2"/>
      <c r="I40" s="56" t="s">
        <v>48</v>
      </c>
      <c r="J40" s="57"/>
    </row>
    <row r="41" spans="1:14">
      <c r="A41" s="2" t="s">
        <v>21</v>
      </c>
      <c r="B41" s="2"/>
    </row>
    <row r="42" spans="1:14">
      <c r="A42" s="2" t="s">
        <v>22</v>
      </c>
      <c r="B42" s="2"/>
    </row>
    <row r="43" spans="1:14">
      <c r="A43" s="2" t="s">
        <v>25</v>
      </c>
    </row>
    <row r="44" spans="1:14">
      <c r="A44" s="2" t="s">
        <v>28</v>
      </c>
    </row>
    <row r="45" spans="1:14">
      <c r="A45" s="2" t="s">
        <v>40</v>
      </c>
    </row>
    <row r="47" spans="1:14" ht="15.75" thickBot="1"/>
    <row r="48" spans="1:14">
      <c r="C48" s="139" t="s">
        <v>46</v>
      </c>
      <c r="D48" s="140"/>
      <c r="E48" s="140"/>
      <c r="F48" s="140"/>
      <c r="G48" s="140"/>
      <c r="H48" s="140"/>
      <c r="I48" s="140"/>
      <c r="J48" s="141"/>
    </row>
    <row r="49" spans="3:10">
      <c r="C49" s="142"/>
      <c r="D49" s="143"/>
      <c r="E49" s="143"/>
      <c r="F49" s="143"/>
      <c r="G49" s="143"/>
      <c r="H49" s="143"/>
      <c r="I49" s="143"/>
      <c r="J49" s="144"/>
    </row>
    <row r="50" spans="3:10">
      <c r="C50" s="142"/>
      <c r="D50" s="143"/>
      <c r="E50" s="143"/>
      <c r="F50" s="143"/>
      <c r="G50" s="143"/>
      <c r="H50" s="143"/>
      <c r="I50" s="143"/>
      <c r="J50" s="144"/>
    </row>
    <row r="51" spans="3:10">
      <c r="C51" s="142"/>
      <c r="D51" s="143"/>
      <c r="E51" s="143"/>
      <c r="F51" s="143"/>
      <c r="G51" s="143"/>
      <c r="H51" s="143"/>
      <c r="I51" s="143"/>
      <c r="J51" s="144"/>
    </row>
    <row r="52" spans="3:10">
      <c r="C52" s="142"/>
      <c r="D52" s="143"/>
      <c r="E52" s="143"/>
      <c r="F52" s="143"/>
      <c r="G52" s="143"/>
      <c r="H52" s="143"/>
      <c r="I52" s="143"/>
      <c r="J52" s="144"/>
    </row>
    <row r="53" spans="3:10" ht="15.75" thickBot="1">
      <c r="C53" s="145"/>
      <c r="D53" s="146"/>
      <c r="E53" s="146"/>
      <c r="F53" s="146"/>
      <c r="G53" s="146"/>
      <c r="H53" s="146"/>
      <c r="I53" s="146"/>
      <c r="J53" s="147"/>
    </row>
  </sheetData>
  <mergeCells count="2">
    <mergeCell ref="E2:F2"/>
    <mergeCell ref="C48:J53"/>
  </mergeCells>
  <pageMargins left="0.11811023622047245" right="0.11811023622047245" top="0" bottom="0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/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Q23" sqref="Q2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Tabela</vt:lpstr>
      <vt:lpstr>Fachadas &amp; Humanizadas</vt:lpstr>
      <vt:lpstr>Planta Baixa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2017-04-28T13:21:12Z</cp:lastPrinted>
  <dcterms:created xsi:type="dcterms:W3CDTF">2015-06-10T19:34:17Z</dcterms:created>
  <dcterms:modified xsi:type="dcterms:W3CDTF">2017-12-14T10:48:04Z</dcterms:modified>
</cp:coreProperties>
</file>