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H21"/>
  <c r="I21" s="1"/>
  <c r="M20"/>
  <c r="H20"/>
  <c r="L20" s="1"/>
  <c r="M19"/>
  <c r="H19"/>
  <c r="I19" s="1"/>
  <c r="M18"/>
  <c r="H18"/>
  <c r="I18" s="1"/>
  <c r="M17"/>
  <c r="H17"/>
  <c r="L17" s="1"/>
  <c r="M16"/>
  <c r="E16"/>
  <c r="M15"/>
  <c r="H15"/>
  <c r="L15" s="1"/>
  <c r="M13"/>
  <c r="H13"/>
  <c r="L13" s="1"/>
  <c r="M12"/>
  <c r="H12"/>
  <c r="K12" s="1"/>
  <c r="E12"/>
  <c r="M11"/>
  <c r="H11"/>
  <c r="L11" s="1"/>
  <c r="M10"/>
  <c r="H10"/>
  <c r="K10" s="1"/>
  <c r="M9"/>
  <c r="H9"/>
  <c r="K9" s="1"/>
  <c r="M6"/>
  <c r="H6"/>
  <c r="I6" s="1"/>
  <c r="K21" l="1"/>
  <c r="L12"/>
  <c r="K17"/>
  <c r="K18"/>
  <c r="L6"/>
  <c r="K6"/>
  <c r="I10"/>
  <c r="L10"/>
  <c r="K11"/>
  <c r="K13"/>
  <c r="L9"/>
  <c r="I11"/>
  <c r="I13"/>
  <c r="J13" s="1"/>
  <c r="L18"/>
  <c r="I17"/>
  <c r="J17" s="1"/>
  <c r="I15"/>
  <c r="K19"/>
  <c r="I20"/>
  <c r="L21"/>
  <c r="J21" s="1"/>
  <c r="K15"/>
  <c r="L19"/>
  <c r="K20"/>
  <c r="I9"/>
  <c r="I12"/>
  <c r="J12" l="1"/>
  <c r="J11"/>
  <c r="J10"/>
  <c r="J6"/>
  <c r="J19"/>
  <c r="J18"/>
  <c r="J20"/>
  <c r="J9"/>
  <c r="J15"/>
</calcChain>
</file>

<file path=xl/sharedStrings.xml><?xml version="1.0" encoding="utf-8"?>
<sst xmlns="http://schemas.openxmlformats.org/spreadsheetml/2006/main" count="111" uniqueCount="57">
  <si>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</si>
  <si>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</si>
  <si>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</si>
  <si>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</si>
  <si>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</si>
  <si>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</si>
  <si>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</si>
  <si>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</si>
  <si>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</si>
  <si>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</si>
  <si>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</si>
  <si>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</si>
  <si>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</si>
  <si>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</si>
  <si>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</si>
  <si>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</si>
  <si>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</si>
  <si>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</si>
  <si>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</si>
  <si>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</si>
  <si>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</si>
  <si>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</si>
  <si>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</si>
  <si>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</si>
  <si>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</si>
  <si>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</si>
  <si>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</si>
  <si>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</si>
  <si>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</si>
  <si>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</si>
  <si>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</si>
  <si>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</si>
  <si>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</si>
  <si>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</si>
  <si>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</si>
  <si>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12- Empreendimento 100% residencial, com baixo custo condominial, apenas 16 apartamentos,  iluminação toda em LED junto as áreas comuns (corredores, escadaria, vagas de estacionamento, hall de entrada);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</si>
  <si>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</si>
  <si>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</si>
  <si>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</si>
  <si>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</si>
  <si>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</si>
  <si>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</si>
  <si>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</si>
  <si>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</si>
  <si>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</si>
  <si>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</si>
  <si>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</si>
  <si>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</si>
  <si>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</si>
  <si>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</si>
  <si>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</si>
  <si>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10 e 19</t>
  </si>
  <si>
    <t>15 e 16</t>
  </si>
  <si>
    <t>21 e 22</t>
  </si>
  <si>
    <t>VENDIDO</t>
  </si>
  <si>
    <t>8- Prazo de entrega: Primeiro semestre de 2019;</t>
  </si>
  <si>
    <t>Tabela - Vigência Janeiro/2018.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</si>
</sst>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9" fontId="7" fillId="4" borderId="6" xfId="2" applyFont="1" applyFill="1" applyBorder="1" applyAlignment="1" applyProtection="1">
      <alignment horizontal="center" vertical="center"/>
    </xf>
    <xf numFmtId="0" fontId="2" fillId="0" borderId="0" xfId="0" applyFont="1" applyBorder="1"/>
    <xf numFmtId="0" fontId="2" fillId="2" borderId="19" xfId="0" applyFont="1" applyFill="1" applyBorder="1" applyAlignment="1">
      <alignment horizontal="center" vertical="center"/>
    </xf>
    <xf numFmtId="0" fontId="12" fillId="0" borderId="0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3" fontId="2" fillId="0" borderId="23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43" fontId="5" fillId="0" borderId="23" xfId="1" applyFont="1" applyBorder="1" applyAlignment="1">
      <alignment vertical="center"/>
    </xf>
    <xf numFmtId="43" fontId="0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9" xfId="0" applyNumberFormat="1" applyFill="1" applyBorder="1" applyAlignment="1">
      <alignment horizontal="center" vertical="center"/>
    </xf>
    <xf numFmtId="43" fontId="1" fillId="0" borderId="11" xfId="1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43" fontId="9" fillId="0" borderId="11" xfId="1" applyFont="1" applyFill="1" applyBorder="1" applyAlignment="1">
      <alignment horizontal="center" vertical="center"/>
    </xf>
    <xf numFmtId="43" fontId="9" fillId="0" borderId="25" xfId="1" applyFont="1" applyFill="1" applyBorder="1" applyAlignment="1">
      <alignment horizontal="center" vertical="center"/>
    </xf>
    <xf numFmtId="4" fontId="0" fillId="6" borderId="9" xfId="0" applyNumberFormat="1" applyFill="1" applyBorder="1" applyAlignment="1">
      <alignment horizontal="center" vertical="center"/>
    </xf>
    <xf numFmtId="4" fontId="0" fillId="6" borderId="23" xfId="0" applyNumberFormat="1" applyFill="1" applyBorder="1" applyAlignment="1">
      <alignment horizontal="center" vertical="center"/>
    </xf>
    <xf numFmtId="17" fontId="15" fillId="0" borderId="0" xfId="0" applyNumberFormat="1" applyFont="1" applyBorder="1"/>
    <xf numFmtId="43" fontId="0" fillId="0" borderId="0" xfId="0" applyNumberFormat="1"/>
    <xf numFmtId="0" fontId="13" fillId="0" borderId="0" xfId="0" applyFont="1"/>
    <xf numFmtId="43" fontId="13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0" fillId="0" borderId="1" xfId="0" applyFill="1" applyBorder="1"/>
    <xf numFmtId="0" fontId="9" fillId="0" borderId="0" xfId="0" applyFont="1" applyFill="1"/>
    <xf numFmtId="0" fontId="0" fillId="7" borderId="16" xfId="0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4" fillId="0" borderId="27" xfId="0" applyFont="1" applyBorder="1"/>
    <xf numFmtId="0" fontId="0" fillId="0" borderId="27" xfId="0" applyBorder="1"/>
    <xf numFmtId="0" fontId="4" fillId="0" borderId="28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17" fillId="5" borderId="32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9" fillId="0" borderId="32" xfId="0" applyFont="1" applyFill="1" applyBorder="1"/>
    <xf numFmtId="0" fontId="9" fillId="0" borderId="33" xfId="0" applyFont="1" applyFill="1" applyBorder="1"/>
    <xf numFmtId="0" fontId="4" fillId="0" borderId="30" xfId="0" applyFont="1" applyBorder="1"/>
    <xf numFmtId="0" fontId="4" fillId="0" borderId="31" xfId="0" applyFont="1" applyBorder="1"/>
    <xf numFmtId="43" fontId="1" fillId="0" borderId="35" xfId="1" applyFont="1" applyFill="1" applyBorder="1" applyAlignment="1">
      <alignment vertical="center"/>
    </xf>
    <xf numFmtId="0" fontId="16" fillId="7" borderId="35" xfId="0" applyFont="1" applyFill="1" applyBorder="1" applyAlignment="1">
      <alignment horizontal="center" vertical="center"/>
    </xf>
    <xf numFmtId="43" fontId="9" fillId="0" borderId="35" xfId="1" applyFont="1" applyFill="1" applyBorder="1" applyAlignment="1">
      <alignment horizontal="center" vertical="center"/>
    </xf>
    <xf numFmtId="4" fontId="9" fillId="0" borderId="34" xfId="0" applyNumberFormat="1" applyFont="1" applyFill="1" applyBorder="1" applyAlignment="1">
      <alignment horizontal="center" vertical="center"/>
    </xf>
    <xf numFmtId="0" fontId="14" fillId="7" borderId="34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" fontId="0" fillId="7" borderId="34" xfId="0" applyNumberFormat="1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43" fontId="2" fillId="8" borderId="1" xfId="1" applyFont="1" applyFill="1" applyBorder="1" applyAlignment="1">
      <alignment vertical="center"/>
    </xf>
    <xf numFmtId="43" fontId="0" fillId="8" borderId="1" xfId="1" applyFont="1" applyFill="1" applyBorder="1" applyAlignment="1">
      <alignment vertical="center"/>
    </xf>
    <xf numFmtId="43" fontId="5" fillId="8" borderId="1" xfId="1" applyFont="1" applyFill="1" applyBorder="1" applyAlignment="1">
      <alignment vertical="center"/>
    </xf>
    <xf numFmtId="43" fontId="0" fillId="8" borderId="3" xfId="1" applyFont="1" applyFill="1" applyBorder="1" applyAlignment="1">
      <alignment vertical="center"/>
    </xf>
    <xf numFmtId="16" fontId="0" fillId="8" borderId="1" xfId="0" applyNumberFormat="1" applyFill="1" applyBorder="1" applyAlignment="1">
      <alignment horizontal="center" vertical="center"/>
    </xf>
    <xf numFmtId="43" fontId="1" fillId="8" borderId="11" xfId="1" applyFont="1" applyFill="1" applyBorder="1" applyAlignment="1">
      <alignment vertical="center"/>
    </xf>
    <xf numFmtId="43" fontId="9" fillId="8" borderId="25" xfId="1" applyFont="1" applyFill="1" applyBorder="1" applyAlignment="1">
      <alignment horizontal="center" vertical="center"/>
    </xf>
    <xf numFmtId="0" fontId="0" fillId="8" borderId="1" xfId="0" applyFill="1" applyBorder="1"/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" fontId="0" fillId="0" borderId="8" xfId="0" applyNumberFormat="1" applyFill="1" applyBorder="1" applyAlignment="1">
      <alignment horizontal="center" vertical="center"/>
    </xf>
    <xf numFmtId="43" fontId="1" fillId="0" borderId="10" xfId="1" applyNumberFormat="1" applyFont="1" applyFill="1" applyBorder="1" applyAlignment="1">
      <alignment vertical="center"/>
    </xf>
    <xf numFmtId="43" fontId="2" fillId="0" borderId="2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21</xdr:row>
      <xdr:rowOff>38101</xdr:rowOff>
    </xdr:from>
    <xdr:to>
      <xdr:col>12</xdr:col>
      <xdr:colOff>419100</xdr:colOff>
      <xdr:row>33</xdr:row>
      <xdr:rowOff>118969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5825" y="49625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workbookViewId="0">
      <selection activeCell="G7" sqref="G7"/>
    </sheetView>
  </sheetViews>
  <sheetFormatPr defaultRowHeight="15"/>
  <cols>
    <col min="1" max="1" width="11" customWidth="1"/>
    <col min="2" max="2" width="26.42578125" customWidth="1"/>
    <col min="3" max="3" width="5.85546875" bestFit="1" customWidth="1"/>
    <col min="4" max="4" width="6.7109375" customWidth="1"/>
    <col min="5" max="5" width="13.42578125" customWidth="1"/>
    <col min="6" max="6" width="18.7109375" customWidth="1"/>
    <col min="7" max="7" width="13.7109375" customWidth="1"/>
    <col min="8" max="11" width="12.7109375" customWidth="1"/>
    <col min="12" max="12" width="9.42578125" customWidth="1"/>
    <col min="13" max="13" width="10.42578125" customWidth="1"/>
    <col min="15" max="15" width="12.42578125" customWidth="1"/>
    <col min="16" max="16" width="11.5703125" bestFit="1" customWidth="1"/>
  </cols>
  <sheetData>
    <row r="1" spans="1:16" ht="12.75" customHeight="1" thickBot="1">
      <c r="A1" s="21"/>
      <c r="B1" s="17"/>
      <c r="C1" s="17"/>
      <c r="D1" s="17"/>
      <c r="E1" s="17"/>
      <c r="F1" s="17"/>
      <c r="G1" s="17"/>
      <c r="H1" s="17"/>
      <c r="I1" s="17"/>
      <c r="J1" s="17"/>
      <c r="K1" s="19" t="s">
        <v>56</v>
      </c>
      <c r="L1" s="17"/>
      <c r="M1" s="46"/>
    </row>
    <row r="2" spans="1:16" ht="15.75" customHeight="1" thickBot="1">
      <c r="A2" s="99" t="s">
        <v>22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1"/>
    </row>
    <row r="3" spans="1:16" ht="18.75" customHeight="1" thickBot="1">
      <c r="A3" s="99" t="s">
        <v>23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1"/>
    </row>
    <row r="4" spans="1:16" ht="28.5" customHeight="1">
      <c r="A4" s="102" t="s">
        <v>1</v>
      </c>
      <c r="B4" s="104" t="s">
        <v>24</v>
      </c>
      <c r="C4" s="104" t="s">
        <v>0</v>
      </c>
      <c r="D4" s="104" t="s">
        <v>18</v>
      </c>
      <c r="E4" s="104" t="s">
        <v>5</v>
      </c>
      <c r="F4" s="16" t="s">
        <v>17</v>
      </c>
      <c r="G4" s="106" t="s">
        <v>7</v>
      </c>
      <c r="H4" s="6" t="s">
        <v>6</v>
      </c>
      <c r="I4" s="7" t="s">
        <v>8</v>
      </c>
      <c r="J4" s="6" t="s">
        <v>9</v>
      </c>
      <c r="K4" s="6" t="s">
        <v>10</v>
      </c>
      <c r="L4" s="5" t="s">
        <v>11</v>
      </c>
      <c r="M4" s="8" t="s">
        <v>12</v>
      </c>
    </row>
    <row r="5" spans="1:16" ht="24" customHeight="1" thickBot="1">
      <c r="A5" s="103"/>
      <c r="B5" s="105"/>
      <c r="C5" s="105"/>
      <c r="D5" s="105"/>
      <c r="E5" s="105"/>
      <c r="F5" s="20" t="s">
        <v>16</v>
      </c>
      <c r="G5" s="107"/>
      <c r="H5" s="18">
        <v>0.15</v>
      </c>
      <c r="I5" s="9">
        <v>0.25</v>
      </c>
      <c r="J5" s="10">
        <v>24</v>
      </c>
      <c r="K5" s="11">
        <v>0.4</v>
      </c>
      <c r="L5" s="12">
        <v>0</v>
      </c>
      <c r="M5" s="13"/>
    </row>
    <row r="6" spans="1:16" ht="18" customHeight="1">
      <c r="A6" s="108" t="s">
        <v>2</v>
      </c>
      <c r="B6" s="109" t="s">
        <v>25</v>
      </c>
      <c r="C6" s="110">
        <v>101</v>
      </c>
      <c r="D6" s="110">
        <v>5</v>
      </c>
      <c r="E6" s="111" t="s">
        <v>39</v>
      </c>
      <c r="F6" s="112">
        <v>84.66</v>
      </c>
      <c r="G6" s="113">
        <v>697921.72</v>
      </c>
      <c r="H6" s="114">
        <f>G6*(1-H$5)</f>
        <v>593233.46199999994</v>
      </c>
      <c r="I6" s="115">
        <f>H6*I$5</f>
        <v>148308.36549999999</v>
      </c>
      <c r="J6" s="115">
        <f>(H6-I6-K6-L6)/J$5</f>
        <v>8651.3213208333327</v>
      </c>
      <c r="K6" s="115">
        <f>H6*K$5</f>
        <v>237293.3848</v>
      </c>
      <c r="L6" s="116">
        <f>H6*L$5</f>
        <v>0</v>
      </c>
      <c r="M6" s="117" t="str">
        <f>IF(M$5&lt;&gt;0,(L6/M$5),"-")</f>
        <v>-</v>
      </c>
      <c r="O6" s="47"/>
      <c r="P6" s="47"/>
    </row>
    <row r="7" spans="1:16" s="51" customFormat="1" ht="18" customHeight="1">
      <c r="A7" s="57" t="s">
        <v>2</v>
      </c>
      <c r="B7" s="58" t="s">
        <v>20</v>
      </c>
      <c r="C7" s="59">
        <v>102</v>
      </c>
      <c r="D7" s="59">
        <v>4</v>
      </c>
      <c r="E7" s="60" t="s">
        <v>40</v>
      </c>
      <c r="F7" s="86" t="s">
        <v>48</v>
      </c>
      <c r="G7" s="81" t="s">
        <v>54</v>
      </c>
      <c r="H7" s="61" t="s">
        <v>54</v>
      </c>
      <c r="I7" s="61" t="s">
        <v>54</v>
      </c>
      <c r="J7" s="61" t="s">
        <v>54</v>
      </c>
      <c r="K7" s="61" t="s">
        <v>54</v>
      </c>
      <c r="L7" s="64"/>
      <c r="M7" s="64"/>
      <c r="O7" s="52"/>
      <c r="P7" s="52"/>
    </row>
    <row r="8" spans="1:16" s="51" customFormat="1" ht="18" customHeight="1">
      <c r="A8" s="57" t="s">
        <v>2</v>
      </c>
      <c r="B8" s="58" t="s">
        <v>20</v>
      </c>
      <c r="C8" s="59">
        <v>103</v>
      </c>
      <c r="D8" s="59">
        <v>8</v>
      </c>
      <c r="E8" s="60" t="s">
        <v>40</v>
      </c>
      <c r="F8" s="86" t="s">
        <v>48</v>
      </c>
      <c r="G8" s="81" t="s">
        <v>54</v>
      </c>
      <c r="H8" s="61" t="s">
        <v>54</v>
      </c>
      <c r="I8" s="61" t="s">
        <v>54</v>
      </c>
      <c r="J8" s="61" t="s">
        <v>54</v>
      </c>
      <c r="K8" s="61" t="s">
        <v>54</v>
      </c>
      <c r="L8" s="64"/>
      <c r="M8" s="64"/>
      <c r="O8" s="52"/>
      <c r="P8" s="52"/>
    </row>
    <row r="9" spans="1:16" ht="18" customHeight="1">
      <c r="A9" s="32" t="s">
        <v>2</v>
      </c>
      <c r="B9" s="39" t="s">
        <v>25</v>
      </c>
      <c r="C9" s="33">
        <v>104</v>
      </c>
      <c r="D9" s="33">
        <v>6</v>
      </c>
      <c r="E9" s="22" t="s">
        <v>41</v>
      </c>
      <c r="F9" s="34">
        <v>84.66</v>
      </c>
      <c r="G9" s="42">
        <v>718005.8</v>
      </c>
      <c r="H9" s="1">
        <f t="shared" ref="H8:H20" si="0">G9*(1-H$5)</f>
        <v>610304.93000000005</v>
      </c>
      <c r="I9" s="2">
        <f t="shared" ref="I7:I21" si="1">H9*I$5</f>
        <v>152576.23250000001</v>
      </c>
      <c r="J9" s="2">
        <f t="shared" ref="J7:J21" si="2">(H9-I9-K9-L9)/J$5</f>
        <v>8900.2802291666649</v>
      </c>
      <c r="K9" s="2">
        <f t="shared" ref="K7:K21" si="3">H9*K$5</f>
        <v>244121.97200000004</v>
      </c>
      <c r="L9" s="3">
        <f t="shared" ref="L7:L21" si="4">H9*L$5</f>
        <v>0</v>
      </c>
      <c r="M9" s="4" t="str">
        <f t="shared" ref="M7:M21" si="5">IF(M$5&lt;&gt;0,(L9/M$5),"-")</f>
        <v>-</v>
      </c>
      <c r="O9" s="47"/>
      <c r="P9" s="47"/>
    </row>
    <row r="10" spans="1:16" ht="18" customHeight="1">
      <c r="A10" s="32" t="s">
        <v>3</v>
      </c>
      <c r="B10" s="39" t="s">
        <v>25</v>
      </c>
      <c r="C10" s="33">
        <v>201</v>
      </c>
      <c r="D10" s="33">
        <v>14</v>
      </c>
      <c r="E10" s="22" t="s">
        <v>39</v>
      </c>
      <c r="F10" s="34">
        <v>84.66</v>
      </c>
      <c r="G10" s="35">
        <v>752148.73</v>
      </c>
      <c r="H10" s="1">
        <f t="shared" si="0"/>
        <v>639326.42050000001</v>
      </c>
      <c r="I10" s="2">
        <f t="shared" si="1"/>
        <v>159831.605125</v>
      </c>
      <c r="J10" s="2">
        <f t="shared" si="2"/>
        <v>9323.5102989583338</v>
      </c>
      <c r="K10" s="2">
        <f t="shared" si="3"/>
        <v>255730.56820000001</v>
      </c>
      <c r="L10" s="3">
        <f t="shared" si="4"/>
        <v>0</v>
      </c>
      <c r="M10" s="4" t="str">
        <f t="shared" si="5"/>
        <v>-</v>
      </c>
      <c r="O10" s="47"/>
      <c r="P10" s="47"/>
    </row>
    <row r="11" spans="1:16" ht="18" customHeight="1">
      <c r="A11" s="32" t="s">
        <v>3</v>
      </c>
      <c r="B11" s="39" t="s">
        <v>20</v>
      </c>
      <c r="C11" s="33">
        <v>202</v>
      </c>
      <c r="D11" s="33">
        <v>3</v>
      </c>
      <c r="E11" s="22" t="s">
        <v>40</v>
      </c>
      <c r="F11" s="34">
        <v>70.209999999999994</v>
      </c>
      <c r="G11" s="42">
        <v>641686.30000000005</v>
      </c>
      <c r="H11" s="1">
        <f t="shared" si="0"/>
        <v>545433.35499999998</v>
      </c>
      <c r="I11" s="2">
        <f t="shared" si="1"/>
        <v>136358.33875</v>
      </c>
      <c r="J11" s="2">
        <f t="shared" si="2"/>
        <v>7954.2364270833323</v>
      </c>
      <c r="K11" s="2">
        <f t="shared" si="3"/>
        <v>218173.342</v>
      </c>
      <c r="L11" s="3">
        <f t="shared" si="4"/>
        <v>0</v>
      </c>
      <c r="M11" s="4" t="str">
        <f t="shared" si="5"/>
        <v>-</v>
      </c>
      <c r="O11" s="47"/>
      <c r="P11" s="47"/>
    </row>
    <row r="12" spans="1:16" ht="18" customHeight="1">
      <c r="A12" s="32" t="s">
        <v>3</v>
      </c>
      <c r="B12" s="39" t="s">
        <v>20</v>
      </c>
      <c r="C12" s="33">
        <v>203</v>
      </c>
      <c r="D12" s="33">
        <v>7</v>
      </c>
      <c r="E12" s="22" t="str">
        <f t="shared" ref="E12:E16" si="6">E7</f>
        <v>Oeste</v>
      </c>
      <c r="F12" s="34">
        <v>70.209999999999994</v>
      </c>
      <c r="G12" s="42">
        <v>641686.30000000005</v>
      </c>
      <c r="H12" s="1">
        <f t="shared" si="0"/>
        <v>545433.35499999998</v>
      </c>
      <c r="I12" s="2">
        <f t="shared" si="1"/>
        <v>136358.33875</v>
      </c>
      <c r="J12" s="2">
        <f t="shared" si="2"/>
        <v>7954.2364270833323</v>
      </c>
      <c r="K12" s="2">
        <f t="shared" si="3"/>
        <v>218173.342</v>
      </c>
      <c r="L12" s="3">
        <f t="shared" si="4"/>
        <v>0</v>
      </c>
      <c r="M12" s="4" t="str">
        <f t="shared" si="5"/>
        <v>-</v>
      </c>
      <c r="O12" s="47"/>
      <c r="P12" s="47"/>
    </row>
    <row r="13" spans="1:16" ht="18" customHeight="1">
      <c r="A13" s="36" t="s">
        <v>3</v>
      </c>
      <c r="B13" s="40" t="s">
        <v>25</v>
      </c>
      <c r="C13" s="37">
        <v>204</v>
      </c>
      <c r="D13" s="37">
        <v>13</v>
      </c>
      <c r="E13" s="31" t="s">
        <v>41</v>
      </c>
      <c r="F13" s="83">
        <v>84.66</v>
      </c>
      <c r="G13" s="80">
        <v>752148.73</v>
      </c>
      <c r="H13" s="1">
        <f t="shared" si="0"/>
        <v>639326.42050000001</v>
      </c>
      <c r="I13" s="2">
        <f t="shared" si="1"/>
        <v>159831.605125</v>
      </c>
      <c r="J13" s="2">
        <f t="shared" si="2"/>
        <v>9323.5102989583338</v>
      </c>
      <c r="K13" s="2">
        <f t="shared" si="3"/>
        <v>255730.56820000001</v>
      </c>
      <c r="L13" s="3">
        <f t="shared" si="4"/>
        <v>0</v>
      </c>
      <c r="M13" s="2" t="str">
        <f t="shared" si="5"/>
        <v>-</v>
      </c>
      <c r="O13" s="47"/>
      <c r="P13" s="47"/>
    </row>
    <row r="14" spans="1:16" s="48" customFormat="1" ht="18" customHeight="1">
      <c r="A14" s="64" t="s">
        <v>4</v>
      </c>
      <c r="B14" s="64" t="s">
        <v>25</v>
      </c>
      <c r="C14" s="64">
        <v>301</v>
      </c>
      <c r="D14" s="64">
        <v>9</v>
      </c>
      <c r="E14" s="64" t="s">
        <v>39</v>
      </c>
      <c r="F14" s="84">
        <v>84.66</v>
      </c>
      <c r="G14" s="81" t="s">
        <v>54</v>
      </c>
      <c r="H14" s="61" t="s">
        <v>54</v>
      </c>
      <c r="I14" s="61" t="s">
        <v>54</v>
      </c>
      <c r="J14" s="61" t="s">
        <v>54</v>
      </c>
      <c r="K14" s="61" t="s">
        <v>54</v>
      </c>
      <c r="L14" s="64"/>
      <c r="M14" s="64"/>
      <c r="O14" s="49"/>
      <c r="P14" s="49"/>
    </row>
    <row r="15" spans="1:16" ht="18" customHeight="1">
      <c r="A15" s="32" t="s">
        <v>4</v>
      </c>
      <c r="B15" s="39" t="s">
        <v>20</v>
      </c>
      <c r="C15" s="33">
        <v>302</v>
      </c>
      <c r="D15" s="33">
        <v>11</v>
      </c>
      <c r="E15" s="22" t="s">
        <v>40</v>
      </c>
      <c r="F15" s="85">
        <v>70.209999999999994</v>
      </c>
      <c r="G15" s="82">
        <v>689888.09</v>
      </c>
      <c r="H15" s="1">
        <f t="shared" si="0"/>
        <v>586404.87650000001</v>
      </c>
      <c r="I15" s="2">
        <f t="shared" si="1"/>
        <v>146601.219125</v>
      </c>
      <c r="J15" s="2">
        <f t="shared" si="2"/>
        <v>8551.737782291666</v>
      </c>
      <c r="K15" s="2">
        <f t="shared" si="3"/>
        <v>234561.95060000001</v>
      </c>
      <c r="L15" s="3">
        <f t="shared" si="4"/>
        <v>0</v>
      </c>
      <c r="M15" s="4" t="str">
        <f t="shared" si="5"/>
        <v>-</v>
      </c>
      <c r="O15" s="47"/>
      <c r="P15" s="47"/>
    </row>
    <row r="16" spans="1:16" ht="18" customHeight="1">
      <c r="A16" s="57" t="s">
        <v>4</v>
      </c>
      <c r="B16" s="58" t="s">
        <v>20</v>
      </c>
      <c r="C16" s="59">
        <v>303</v>
      </c>
      <c r="D16" s="59" t="s">
        <v>49</v>
      </c>
      <c r="E16" s="60" t="str">
        <f t="shared" si="6"/>
        <v>Oeste</v>
      </c>
      <c r="F16" s="86">
        <v>70.209999999999994</v>
      </c>
      <c r="G16" s="81" t="s">
        <v>54</v>
      </c>
      <c r="H16" s="61" t="s">
        <v>54</v>
      </c>
      <c r="I16" s="61" t="s">
        <v>54</v>
      </c>
      <c r="J16" s="61" t="s">
        <v>54</v>
      </c>
      <c r="K16" s="61" t="s">
        <v>54</v>
      </c>
      <c r="L16" s="62"/>
      <c r="M16" s="63" t="str">
        <f t="shared" si="5"/>
        <v>-</v>
      </c>
      <c r="O16" s="47"/>
      <c r="P16" s="47"/>
    </row>
    <row r="17" spans="1:16" ht="18" customHeight="1">
      <c r="A17" s="32" t="s">
        <v>4</v>
      </c>
      <c r="B17" s="39" t="s">
        <v>25</v>
      </c>
      <c r="C17" s="33">
        <v>304</v>
      </c>
      <c r="D17" s="33">
        <v>12</v>
      </c>
      <c r="E17" s="22" t="s">
        <v>41</v>
      </c>
      <c r="F17" s="85">
        <v>84.66</v>
      </c>
      <c r="G17" s="80">
        <v>815413.58</v>
      </c>
      <c r="H17" s="1">
        <f t="shared" si="0"/>
        <v>693101.54299999995</v>
      </c>
      <c r="I17" s="2">
        <f t="shared" si="1"/>
        <v>173275.38574999999</v>
      </c>
      <c r="J17" s="2">
        <f t="shared" si="2"/>
        <v>10107.730835416665</v>
      </c>
      <c r="K17" s="2">
        <f t="shared" si="3"/>
        <v>277240.61719999998</v>
      </c>
      <c r="L17" s="3">
        <f t="shared" si="4"/>
        <v>0</v>
      </c>
      <c r="M17" s="4" t="str">
        <f t="shared" si="5"/>
        <v>-</v>
      </c>
      <c r="O17" s="47"/>
      <c r="P17" s="47"/>
    </row>
    <row r="18" spans="1:16" ht="18" customHeight="1">
      <c r="A18" s="87" t="s">
        <v>21</v>
      </c>
      <c r="B18" s="88" t="s">
        <v>26</v>
      </c>
      <c r="C18" s="89">
        <v>401</v>
      </c>
      <c r="D18" s="95" t="s">
        <v>50</v>
      </c>
      <c r="E18" s="90" t="s">
        <v>39</v>
      </c>
      <c r="F18" s="44">
        <v>91.63</v>
      </c>
      <c r="G18" s="96">
        <v>894745.69</v>
      </c>
      <c r="H18" s="91">
        <f t="shared" si="0"/>
        <v>760533.83649999998</v>
      </c>
      <c r="I18" s="92">
        <f t="shared" si="1"/>
        <v>190133.45912499999</v>
      </c>
      <c r="J18" s="92">
        <f t="shared" si="2"/>
        <v>11091.11844895833</v>
      </c>
      <c r="K18" s="92">
        <f t="shared" si="3"/>
        <v>304213.53460000001</v>
      </c>
      <c r="L18" s="93">
        <f t="shared" si="4"/>
        <v>0</v>
      </c>
      <c r="M18" s="94" t="str">
        <f t="shared" si="5"/>
        <v>-</v>
      </c>
      <c r="O18" s="47"/>
      <c r="P18" s="47"/>
    </row>
    <row r="19" spans="1:16" ht="18" customHeight="1">
      <c r="A19" s="87" t="s">
        <v>21</v>
      </c>
      <c r="B19" s="88" t="s">
        <v>27</v>
      </c>
      <c r="C19" s="89">
        <v>402</v>
      </c>
      <c r="D19" s="89" t="s">
        <v>51</v>
      </c>
      <c r="E19" s="90" t="s">
        <v>42</v>
      </c>
      <c r="F19" s="44">
        <v>99.57</v>
      </c>
      <c r="G19" s="97">
        <v>964035.76</v>
      </c>
      <c r="H19" s="91">
        <f t="shared" si="0"/>
        <v>819430.39599999995</v>
      </c>
      <c r="I19" s="92">
        <f t="shared" si="1"/>
        <v>204857.59899999999</v>
      </c>
      <c r="J19" s="92">
        <f t="shared" si="2"/>
        <v>11950.026608333334</v>
      </c>
      <c r="K19" s="92">
        <f t="shared" si="3"/>
        <v>327772.15840000001</v>
      </c>
      <c r="L19" s="93">
        <f t="shared" si="4"/>
        <v>0</v>
      </c>
      <c r="M19" s="94" t="str">
        <f t="shared" si="5"/>
        <v>-</v>
      </c>
      <c r="O19" s="47"/>
      <c r="P19" s="47"/>
    </row>
    <row r="20" spans="1:16" ht="18" customHeight="1">
      <c r="A20" s="32" t="s">
        <v>21</v>
      </c>
      <c r="B20" s="38" t="s">
        <v>27</v>
      </c>
      <c r="C20" s="33">
        <v>403</v>
      </c>
      <c r="D20" s="33" t="s">
        <v>52</v>
      </c>
      <c r="E20" s="22" t="s">
        <v>42</v>
      </c>
      <c r="F20" s="44">
        <v>99.57</v>
      </c>
      <c r="G20" s="43">
        <v>964035.76</v>
      </c>
      <c r="H20" s="1">
        <f t="shared" si="0"/>
        <v>819430.39599999995</v>
      </c>
      <c r="I20" s="2">
        <f t="shared" si="1"/>
        <v>204857.59899999999</v>
      </c>
      <c r="J20" s="2">
        <f t="shared" si="2"/>
        <v>11950.026608333334</v>
      </c>
      <c r="K20" s="2">
        <f t="shared" si="3"/>
        <v>327772.15840000001</v>
      </c>
      <c r="L20" s="3">
        <f t="shared" si="4"/>
        <v>0</v>
      </c>
      <c r="M20" s="4" t="str">
        <f t="shared" si="5"/>
        <v>-</v>
      </c>
      <c r="O20" s="47"/>
      <c r="P20" s="47"/>
    </row>
    <row r="21" spans="1:16" ht="18" customHeight="1" thickBot="1">
      <c r="A21" s="23" t="s">
        <v>21</v>
      </c>
      <c r="B21" s="41" t="s">
        <v>26</v>
      </c>
      <c r="C21" s="24">
        <v>404</v>
      </c>
      <c r="D21" s="24" t="s">
        <v>53</v>
      </c>
      <c r="E21" s="25" t="s">
        <v>41</v>
      </c>
      <c r="F21" s="45">
        <v>91.63</v>
      </c>
      <c r="G21" s="30">
        <v>915833.97</v>
      </c>
      <c r="H21" s="26">
        <f>G21*(1-H$5)</f>
        <v>778458.87449999992</v>
      </c>
      <c r="I21" s="27">
        <f t="shared" si="1"/>
        <v>194614.71862499998</v>
      </c>
      <c r="J21" s="27">
        <f t="shared" si="2"/>
        <v>11352.525253124999</v>
      </c>
      <c r="K21" s="27">
        <f t="shared" si="3"/>
        <v>311383.54979999998</v>
      </c>
      <c r="L21" s="28">
        <f t="shared" si="4"/>
        <v>0</v>
      </c>
      <c r="M21" s="29" t="str">
        <f t="shared" si="5"/>
        <v>-</v>
      </c>
      <c r="O21" s="47"/>
      <c r="P21" s="47"/>
    </row>
    <row r="22" spans="1:16" s="51" customFormat="1" ht="6.75" customHeight="1">
      <c r="A22" s="55"/>
    </row>
    <row r="23" spans="1:16">
      <c r="A23" s="53"/>
      <c r="B23" t="s">
        <v>45</v>
      </c>
    </row>
    <row r="24" spans="1:16">
      <c r="A24" s="98"/>
      <c r="B24" s="50" t="s">
        <v>47</v>
      </c>
    </row>
    <row r="25" spans="1:16" ht="8.25" customHeight="1">
      <c r="A25" s="54"/>
      <c r="B25" s="50"/>
    </row>
    <row r="26" spans="1:16" s="56" customFormat="1" ht="18" customHeight="1">
      <c r="A26" s="73" t="s">
        <v>13</v>
      </c>
      <c r="B26" s="74"/>
      <c r="C26" s="74"/>
      <c r="D26" s="75"/>
      <c r="E26" s="75"/>
      <c r="F26" s="75"/>
      <c r="G26" s="76"/>
      <c r="H26" s="76"/>
      <c r="I26" s="77"/>
      <c r="J26" s="65"/>
      <c r="K26" s="65"/>
      <c r="L26" s="65"/>
      <c r="M26" s="65"/>
    </row>
    <row r="27" spans="1:16" ht="18" customHeight="1">
      <c r="A27" s="71" t="s">
        <v>28</v>
      </c>
      <c r="B27" s="14"/>
      <c r="C27" s="14"/>
      <c r="D27" s="14"/>
      <c r="E27" s="14"/>
      <c r="F27" s="14"/>
      <c r="G27" s="15"/>
      <c r="H27" s="15"/>
      <c r="I27" s="66"/>
      <c r="J27" s="15"/>
      <c r="K27" s="17"/>
      <c r="L27" s="17"/>
      <c r="M27" s="17"/>
    </row>
    <row r="28" spans="1:16">
      <c r="A28" s="71" t="s">
        <v>19</v>
      </c>
      <c r="B28" s="14"/>
      <c r="C28" s="14"/>
      <c r="D28" s="14"/>
      <c r="E28" s="14"/>
      <c r="F28" s="14"/>
      <c r="G28" s="15"/>
      <c r="H28" s="15"/>
      <c r="I28" s="66"/>
      <c r="J28" s="15"/>
      <c r="K28" s="17"/>
      <c r="L28" s="17"/>
      <c r="M28" s="17"/>
    </row>
    <row r="29" spans="1:16">
      <c r="A29" s="71" t="s">
        <v>14</v>
      </c>
      <c r="B29" s="14"/>
      <c r="C29" s="14"/>
      <c r="D29" s="14"/>
      <c r="E29" s="14"/>
      <c r="F29" s="14"/>
      <c r="G29" s="15"/>
      <c r="H29" s="15"/>
      <c r="I29" s="66"/>
      <c r="J29" s="15"/>
      <c r="K29" s="17"/>
      <c r="L29" s="17"/>
      <c r="M29" s="17"/>
    </row>
    <row r="30" spans="1:16">
      <c r="A30" s="71" t="s">
        <v>15</v>
      </c>
      <c r="B30" s="14"/>
      <c r="C30" s="14"/>
      <c r="D30" s="14"/>
      <c r="E30" s="14"/>
      <c r="F30" s="14"/>
      <c r="G30" s="15"/>
      <c r="H30" s="15"/>
      <c r="I30" s="66"/>
      <c r="J30" s="15"/>
      <c r="K30" s="17"/>
      <c r="L30" s="17"/>
      <c r="M30" s="17"/>
    </row>
    <row r="31" spans="1:16">
      <c r="A31" s="71" t="s">
        <v>29</v>
      </c>
      <c r="B31" s="14"/>
      <c r="C31" s="14"/>
      <c r="D31" s="14"/>
      <c r="E31" s="14"/>
      <c r="F31" s="14"/>
      <c r="G31" s="15"/>
      <c r="H31" s="15"/>
      <c r="I31" s="66"/>
      <c r="J31" s="15"/>
      <c r="K31" s="17"/>
      <c r="L31" s="17"/>
      <c r="M31" s="17"/>
    </row>
    <row r="32" spans="1:16">
      <c r="A32" s="71" t="s">
        <v>30</v>
      </c>
      <c r="B32" s="14"/>
      <c r="C32" s="14"/>
      <c r="D32" s="14"/>
      <c r="E32" s="14"/>
      <c r="F32" s="14"/>
      <c r="G32" s="15"/>
      <c r="H32" s="15"/>
      <c r="I32" s="66"/>
      <c r="J32" s="15"/>
      <c r="K32" s="17"/>
      <c r="L32" s="17"/>
      <c r="M32" s="17"/>
    </row>
    <row r="33" spans="1:13">
      <c r="A33" s="71" t="s">
        <v>31</v>
      </c>
      <c r="B33" s="14"/>
      <c r="C33" s="14"/>
      <c r="D33" s="14"/>
      <c r="E33" s="14"/>
      <c r="F33" s="14"/>
      <c r="G33" s="15"/>
      <c r="H33" s="15"/>
      <c r="I33" s="66"/>
      <c r="J33" s="78"/>
      <c r="K33" s="17"/>
      <c r="L33" s="17"/>
      <c r="M33" s="17"/>
    </row>
    <row r="34" spans="1:13">
      <c r="A34" s="71" t="s">
        <v>55</v>
      </c>
      <c r="B34" s="14"/>
      <c r="C34" s="14"/>
      <c r="D34" s="14"/>
      <c r="E34" s="14"/>
      <c r="F34" s="14"/>
      <c r="G34" s="15"/>
      <c r="H34" s="15"/>
      <c r="I34" s="66"/>
      <c r="J34" s="79"/>
      <c r="K34" s="69"/>
      <c r="L34" s="69"/>
      <c r="M34" s="69"/>
    </row>
    <row r="35" spans="1:13">
      <c r="A35" s="71" t="s">
        <v>32</v>
      </c>
      <c r="B35" s="14"/>
      <c r="C35" s="14"/>
      <c r="D35" s="14"/>
      <c r="E35" s="14"/>
      <c r="F35" s="14"/>
      <c r="G35" s="15"/>
      <c r="H35" s="15"/>
      <c r="I35" s="15"/>
      <c r="J35" s="15"/>
      <c r="K35" s="17"/>
      <c r="L35" s="17"/>
      <c r="M35" s="67"/>
    </row>
    <row r="36" spans="1:13">
      <c r="A36" s="71" t="s">
        <v>33</v>
      </c>
      <c r="B36" s="14"/>
      <c r="C36" s="14"/>
      <c r="D36" s="14"/>
      <c r="E36" s="14"/>
      <c r="F36" s="14"/>
      <c r="G36" s="17"/>
      <c r="H36" s="17"/>
      <c r="I36" s="17"/>
      <c r="J36" s="17"/>
      <c r="K36" s="17"/>
      <c r="L36" s="17"/>
      <c r="M36" s="67"/>
    </row>
    <row r="37" spans="1:13">
      <c r="A37" s="71" t="s">
        <v>34</v>
      </c>
      <c r="B37" s="14"/>
      <c r="C37" s="14"/>
      <c r="D37" s="14"/>
      <c r="E37" s="14"/>
      <c r="F37" s="14"/>
      <c r="G37" s="17"/>
      <c r="H37" s="17"/>
      <c r="I37" s="17"/>
      <c r="J37" s="17"/>
      <c r="K37" s="17"/>
      <c r="L37" s="17"/>
      <c r="M37" s="67"/>
    </row>
    <row r="38" spans="1:13">
      <c r="A38" s="71" t="s">
        <v>35</v>
      </c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17"/>
      <c r="M38" s="67"/>
    </row>
    <row r="39" spans="1:13">
      <c r="A39" s="71" t="s">
        <v>36</v>
      </c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17"/>
      <c r="M39" s="67"/>
    </row>
    <row r="40" spans="1:13">
      <c r="A40" s="71" t="s">
        <v>37</v>
      </c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17"/>
      <c r="M40" s="67"/>
    </row>
    <row r="41" spans="1:13">
      <c r="A41" s="71" t="s">
        <v>38</v>
      </c>
      <c r="B41" s="14"/>
      <c r="C41" s="14"/>
      <c r="D41" s="14"/>
      <c r="E41" s="14"/>
      <c r="F41" s="14"/>
      <c r="G41" s="17"/>
      <c r="H41" s="17"/>
      <c r="I41" s="17"/>
      <c r="J41" s="17"/>
      <c r="K41" s="17"/>
      <c r="L41" s="17"/>
      <c r="M41" s="67"/>
    </row>
    <row r="42" spans="1:13">
      <c r="A42" s="71" t="s">
        <v>46</v>
      </c>
      <c r="B42" s="14"/>
      <c r="C42" s="14"/>
      <c r="D42" s="14"/>
      <c r="E42" s="14"/>
      <c r="F42" s="14"/>
      <c r="G42" s="17"/>
      <c r="H42" s="17"/>
      <c r="I42" s="17"/>
      <c r="J42" s="17"/>
      <c r="K42" s="17"/>
      <c r="L42" s="17"/>
      <c r="M42" s="67"/>
    </row>
    <row r="43" spans="1:13">
      <c r="A43" s="71" t="s">
        <v>43</v>
      </c>
      <c r="B43" s="14"/>
      <c r="C43" s="14"/>
      <c r="D43" s="14"/>
      <c r="E43" s="14"/>
      <c r="F43" s="14"/>
      <c r="G43" s="17"/>
      <c r="H43" s="17"/>
      <c r="I43" s="17"/>
      <c r="J43" s="17"/>
      <c r="K43" s="17"/>
      <c r="L43" s="17"/>
      <c r="M43" s="67"/>
    </row>
    <row r="44" spans="1:13">
      <c r="A44" s="72" t="s">
        <v>44</v>
      </c>
      <c r="B44" s="68"/>
      <c r="C44" s="68"/>
      <c r="D44" s="68"/>
      <c r="E44" s="68"/>
      <c r="F44" s="68"/>
      <c r="G44" s="69"/>
      <c r="H44" s="69"/>
      <c r="I44" s="69"/>
      <c r="J44" s="69"/>
      <c r="K44" s="69"/>
      <c r="L44" s="69"/>
      <c r="M44" s="7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2018-01-18T13:04:11Z</dcterms:modified>
</cp:coreProperties>
</file>