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730" windowHeight="9975"/>
  </bookViews>
  <sheets>
    <sheet name="Tabela de Preço" sheetId="6" r:id="rId1"/>
    <sheet name="Fachadas" sheetId="2" r:id="rId2"/>
    <sheet name="Planta Baixa" sheetId="3" r:id="rId3"/>
    <sheet name="Andamento da Obra" sheetId="7" r:id="rId4"/>
  </sheets>
  <calcPr calcId="125725"/>
</workbook>
</file>

<file path=xl/calcChain.xml><?xml version="1.0" encoding="utf-8"?>
<calcChain xmlns="http://schemas.openxmlformats.org/spreadsheetml/2006/main">
  <c r="G35" i="6"/>
  <c r="H35"/>
  <c r="I35"/>
  <c r="J35"/>
  <c r="G33"/>
  <c r="H33"/>
  <c r="I33"/>
  <c r="J33"/>
  <c r="G10"/>
  <c r="J10"/>
  <c r="I10"/>
  <c r="H10"/>
  <c r="H28" l="1"/>
  <c r="H30"/>
  <c r="H31"/>
  <c r="H27"/>
  <c r="H22"/>
  <c r="G28"/>
  <c r="G30"/>
  <c r="G31"/>
  <c r="G27"/>
  <c r="G22"/>
  <c r="I27"/>
  <c r="J27"/>
  <c r="I28"/>
  <c r="J28"/>
  <c r="I30"/>
  <c r="J30"/>
  <c r="I31"/>
  <c r="J31"/>
  <c r="G36"/>
  <c r="H36"/>
  <c r="I36"/>
  <c r="J36"/>
  <c r="J22"/>
  <c r="I22"/>
  <c r="H13"/>
  <c r="N5"/>
  <c r="N6"/>
  <c r="N7"/>
  <c r="N8"/>
  <c r="N9"/>
  <c r="N10"/>
  <c r="N11"/>
  <c r="N12"/>
  <c r="N13"/>
  <c r="N14"/>
  <c r="N15"/>
  <c r="N16"/>
  <c r="N17"/>
  <c r="N4"/>
</calcChain>
</file>

<file path=xl/sharedStrings.xml><?xml version="1.0" encoding="utf-8"?>
<sst xmlns="http://schemas.openxmlformats.org/spreadsheetml/2006/main" count="198" uniqueCount="44">
  <si>
    <t>Apto</t>
  </si>
  <si>
    <t>Térreo</t>
  </si>
  <si>
    <t>Andar</t>
  </si>
  <si>
    <t>1º pvto</t>
  </si>
  <si>
    <t>2º pvto</t>
  </si>
  <si>
    <t>Informações Complementares:</t>
  </si>
  <si>
    <t>Valor Tabela</t>
  </si>
  <si>
    <t xml:space="preserve">Tabela de Vendas </t>
  </si>
  <si>
    <t>2 reforços - 15%</t>
  </si>
  <si>
    <t>Valor da parcela</t>
  </si>
  <si>
    <t>Conceito</t>
  </si>
  <si>
    <t>1 dormitório</t>
  </si>
  <si>
    <t>1 suíte + 1 dormitório + banho social</t>
  </si>
  <si>
    <t>Residencial Conte</t>
  </si>
  <si>
    <t>1 suíte + 2 dormitórios + banho social</t>
  </si>
  <si>
    <t xml:space="preserve">3- Apartamentos com um dormitório, não possui churrasqueira, sacada e espera de lareira; </t>
  </si>
  <si>
    <t xml:space="preserve">2- Apartamentos com um dormitório, um dormitório mais suíte e dois dormitórios mais suíte; </t>
  </si>
  <si>
    <t>Área total c/ box (m²)</t>
  </si>
  <si>
    <t xml:space="preserve">Parcelamento </t>
  </si>
  <si>
    <t>Chaves - 10%</t>
  </si>
  <si>
    <t>Entrada - 35%</t>
  </si>
  <si>
    <t>4- Apartamentos com dois dormitórios mais suíte, com espera de split, espera de lareira e churrasqueira na sacada;</t>
  </si>
  <si>
    <t>5 -Prédio com elevador, piso cerâmico e gesso nos corredores, escadas em basalto polido.</t>
  </si>
  <si>
    <t>6- Todos os apartamentos com forro em gesso, piso laminado e porcelanato.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</si>
  <si>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</si>
  <si>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</si>
  <si>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</si>
  <si>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10- Esta tabela poderá sofrer alterações de preços e condições de pagamento a qualquer tempo, sem aviso prévio da Incorporadora.</t>
  </si>
  <si>
    <t>11- A área dos imóveis acima discriminados são aproximadas, podendo variar para mais ou para menos.</t>
  </si>
  <si>
    <t>12- Incorporadora das Hortênsias Ltda. - Contato com Ederson Luedke - Telefone: 54 9974-8980</t>
  </si>
  <si>
    <t>Observação</t>
  </si>
  <si>
    <t>Área Privativa</t>
  </si>
  <si>
    <t>Valor a Corrigir</t>
  </si>
  <si>
    <t>Percentual a Corrigir</t>
  </si>
  <si>
    <t>Novo Valor</t>
  </si>
  <si>
    <t>Vendido</t>
  </si>
  <si>
    <t>40% em 24 X</t>
  </si>
  <si>
    <t>Rua São Paulo, 275 - Bairro Moura - Gramado/RS - Bloco 3</t>
  </si>
  <si>
    <t>Rua São Paulo, 275 - Bairro Moura - Gramado/RS - Bloco 2</t>
  </si>
  <si>
    <t>1- Previsão de término do Bloco 3: 2º semestre de 2019; Bloco 2:  1º Semestre de 2021</t>
  </si>
  <si>
    <t>Entrada - 30%</t>
  </si>
  <si>
    <t>45% em 40 X</t>
  </si>
  <si>
    <t>Temos dois terrenos a venda em São Francisco de Paula próximo ao lago São Bernardo, com 650 m² cada por R$80.000,00 cada</t>
  </si>
  <si>
    <t xml:space="preserve">             Tabela válida até 30/11/2018.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</si>
</sst>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1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7" fillId="0" borderId="0" xfId="0" applyFont="1"/>
    <xf numFmtId="0" fontId="6" fillId="0" borderId="14" xfId="0" applyFont="1" applyBorder="1"/>
    <xf numFmtId="2" fontId="6" fillId="0" borderId="9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2" fontId="6" fillId="0" borderId="8" xfId="0" applyNumberFormat="1" applyFont="1" applyFill="1" applyBorder="1" applyAlignment="1">
      <alignment horizontal="center"/>
    </xf>
    <xf numFmtId="0" fontId="6" fillId="0" borderId="13" xfId="0" applyFont="1" applyFill="1" applyBorder="1"/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0" fillId="0" borderId="5" xfId="1" applyFont="1" applyBorder="1"/>
    <xf numFmtId="44" fontId="9" fillId="0" borderId="5" xfId="1" applyFont="1" applyBorder="1"/>
    <xf numFmtId="44" fontId="9" fillId="0" borderId="9" xfId="1" applyFont="1" applyBorder="1"/>
    <xf numFmtId="0" fontId="0" fillId="0" borderId="0" xfId="0" applyFill="1" applyBorder="1"/>
    <xf numFmtId="0" fontId="6" fillId="0" borderId="9" xfId="0" applyFont="1" applyBorder="1" applyAlignment="1">
      <alignment horizontal="center"/>
    </xf>
    <xf numFmtId="0" fontId="11" fillId="0" borderId="0" xfId="0" applyFont="1"/>
    <xf numFmtId="0" fontId="6" fillId="0" borderId="5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44" fontId="9" fillId="2" borderId="1" xfId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2" fontId="6" fillId="0" borderId="9" xfId="0" applyNumberFormat="1" applyFont="1" applyFill="1" applyBorder="1" applyAlignment="1">
      <alignment horizontal="center"/>
    </xf>
    <xf numFmtId="0" fontId="6" fillId="0" borderId="14" xfId="0" applyFont="1" applyFill="1" applyBorder="1"/>
    <xf numFmtId="44" fontId="9" fillId="0" borderId="5" xfId="1" applyFont="1" applyFill="1" applyBorder="1"/>
    <xf numFmtId="44" fontId="9" fillId="0" borderId="9" xfId="1" applyFont="1" applyFill="1" applyBorder="1"/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0" fontId="6" fillId="0" borderId="12" xfId="0" applyFont="1" applyFill="1" applyBorder="1"/>
    <xf numFmtId="44" fontId="9" fillId="0" borderId="4" xfId="1" applyFont="1" applyFill="1" applyBorder="1"/>
    <xf numFmtId="44" fontId="9" fillId="0" borderId="8" xfId="1" applyFont="1" applyFill="1" applyBorder="1"/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2" fontId="6" fillId="0" borderId="19" xfId="0" applyNumberFormat="1" applyFont="1" applyFill="1" applyBorder="1" applyAlignment="1">
      <alignment horizontal="center"/>
    </xf>
    <xf numFmtId="0" fontId="6" fillId="0" borderId="20" xfId="0" applyFont="1" applyFill="1" applyBorder="1"/>
    <xf numFmtId="44" fontId="9" fillId="0" borderId="18" xfId="1" applyFont="1" applyFill="1" applyBorder="1"/>
    <xf numFmtId="44" fontId="9" fillId="0" borderId="19" xfId="1" applyFont="1" applyFill="1" applyBorder="1"/>
    <xf numFmtId="0" fontId="6" fillId="2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3" borderId="17" xfId="0" applyFill="1" applyBorder="1"/>
    <xf numFmtId="44" fontId="0" fillId="0" borderId="0" xfId="0" applyNumberFormat="1"/>
    <xf numFmtId="0" fontId="13" fillId="0" borderId="0" xfId="0" applyFont="1"/>
    <xf numFmtId="0" fontId="14" fillId="0" borderId="0" xfId="0" applyFont="1"/>
    <xf numFmtId="0" fontId="6" fillId="4" borderId="4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2" fontId="6" fillId="4" borderId="8" xfId="0" applyNumberFormat="1" applyFont="1" applyFill="1" applyBorder="1" applyAlignment="1">
      <alignment horizontal="center"/>
    </xf>
    <xf numFmtId="0" fontId="6" fillId="4" borderId="13" xfId="0" applyFont="1" applyFill="1" applyBorder="1"/>
    <xf numFmtId="44" fontId="9" fillId="0" borderId="13" xfId="1" applyFont="1" applyFill="1" applyBorder="1" applyAlignment="1">
      <alignment horizontal="center"/>
    </xf>
    <xf numFmtId="44" fontId="9" fillId="0" borderId="14" xfId="1" applyFont="1" applyFill="1" applyBorder="1" applyAlignment="1">
      <alignment horizontal="center"/>
    </xf>
    <xf numFmtId="44" fontId="9" fillId="0" borderId="20" xfId="1" applyFont="1" applyFill="1" applyBorder="1" applyAlignment="1">
      <alignment horizontal="center"/>
    </xf>
    <xf numFmtId="44" fontId="12" fillId="0" borderId="29" xfId="0" applyNumberFormat="1" applyFont="1" applyBorder="1"/>
    <xf numFmtId="44" fontId="12" fillId="4" borderId="29" xfId="0" applyNumberFormat="1" applyFont="1" applyFill="1" applyBorder="1"/>
    <xf numFmtId="0" fontId="6" fillId="4" borderId="3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2" fontId="6" fillId="4" borderId="7" xfId="0" applyNumberFormat="1" applyFont="1" applyFill="1" applyBorder="1" applyAlignment="1">
      <alignment horizontal="center"/>
    </xf>
    <xf numFmtId="0" fontId="6" fillId="4" borderId="12" xfId="0" applyFont="1" applyFill="1" applyBorder="1"/>
    <xf numFmtId="0" fontId="9" fillId="2" borderId="30" xfId="0" applyFont="1" applyFill="1" applyBorder="1" applyAlignment="1">
      <alignment horizontal="center"/>
    </xf>
    <xf numFmtId="0" fontId="0" fillId="0" borderId="0" xfId="2" applyNumberFormat="1" applyFont="1"/>
    <xf numFmtId="44" fontId="0" fillId="0" borderId="0" xfId="1" applyFont="1"/>
    <xf numFmtId="0" fontId="6" fillId="4" borderId="6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2" fontId="6" fillId="4" borderId="10" xfId="0" applyNumberFormat="1" applyFont="1" applyFill="1" applyBorder="1" applyAlignment="1">
      <alignment horizontal="center"/>
    </xf>
    <xf numFmtId="0" fontId="6" fillId="4" borderId="15" xfId="0" applyFont="1" applyFill="1" applyBorder="1"/>
    <xf numFmtId="44" fontId="12" fillId="0" borderId="31" xfId="0" applyNumberFormat="1" applyFont="1" applyFill="1" applyBorder="1"/>
    <xf numFmtId="44" fontId="12" fillId="0" borderId="32" xfId="0" applyNumberFormat="1" applyFont="1" applyFill="1" applyBorder="1"/>
    <xf numFmtId="44" fontId="12" fillId="0" borderId="33" xfId="0" applyNumberFormat="1" applyFont="1" applyFill="1" applyBorder="1"/>
    <xf numFmtId="44" fontId="12" fillId="0" borderId="35" xfId="0" applyNumberFormat="1" applyFont="1" applyFill="1" applyBorder="1"/>
    <xf numFmtId="44" fontId="9" fillId="0" borderId="29" xfId="0" applyNumberFormat="1" applyFont="1" applyBorder="1"/>
    <xf numFmtId="44" fontId="9" fillId="0" borderId="29" xfId="0" applyNumberFormat="1" applyFont="1" applyFill="1" applyBorder="1"/>
    <xf numFmtId="44" fontId="9" fillId="0" borderId="34" xfId="0" applyNumberFormat="1" applyFont="1" applyFill="1" applyBorder="1"/>
    <xf numFmtId="44" fontId="6" fillId="0" borderId="31" xfId="0" applyNumberFormat="1" applyFont="1" applyFill="1" applyBorder="1"/>
    <xf numFmtId="0" fontId="3" fillId="0" borderId="0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</xdr:colOff>
      <xdr:row>0</xdr:row>
      <xdr:rowOff>47625</xdr:rowOff>
    </xdr:from>
    <xdr:to>
      <xdr:col>12</xdr:col>
      <xdr:colOff>93132</xdr:colOff>
      <xdr:row>22</xdr:row>
      <xdr:rowOff>9525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99" y="47625"/>
          <a:ext cx="7382933" cy="4152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85725</xdr:colOff>
      <xdr:row>22</xdr:row>
      <xdr:rowOff>19049</xdr:rowOff>
    </xdr:from>
    <xdr:to>
      <xdr:col>12</xdr:col>
      <xdr:colOff>119591</xdr:colOff>
      <xdr:row>43</xdr:row>
      <xdr:rowOff>152398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5725" y="4210049"/>
          <a:ext cx="7349066" cy="41338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43</xdr:row>
      <xdr:rowOff>152400</xdr:rowOff>
    </xdr:from>
    <xdr:to>
      <xdr:col>12</xdr:col>
      <xdr:colOff>152398</xdr:colOff>
      <xdr:row>65</xdr:row>
      <xdr:rowOff>161924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8343900"/>
          <a:ext cx="7467598" cy="42005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533399</xdr:colOff>
      <xdr:row>6</xdr:row>
      <xdr:rowOff>95250</xdr:rowOff>
    </xdr:from>
    <xdr:to>
      <xdr:col>17</xdr:col>
      <xdr:colOff>85724</xdr:colOff>
      <xdr:row>37</xdr:row>
      <xdr:rowOff>38100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5323" t="6855" r="12429" b="7713"/>
        <a:stretch>
          <a:fillRect/>
        </a:stretch>
      </xdr:blipFill>
      <xdr:spPr bwMode="auto">
        <a:xfrm>
          <a:off x="533399" y="1238250"/>
          <a:ext cx="9915525" cy="584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17</xdr:col>
      <xdr:colOff>0</xdr:colOff>
      <xdr:row>39</xdr:row>
      <xdr:rowOff>76200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9600" y="1905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17</xdr:col>
      <xdr:colOff>0</xdr:colOff>
      <xdr:row>79</xdr:row>
      <xdr:rowOff>76200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09600" y="78105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50"/>
  <sheetViews>
    <sheetView tabSelected="1" workbookViewId="0">
      <selection activeCell="P20" sqref="P20"/>
    </sheetView>
  </sheetViews>
  <sheetFormatPr defaultRowHeight="15"/>
  <cols>
    <col min="1" max="1" width="7.42578125" customWidth="1"/>
    <col min="2" max="2" width="5.42578125" customWidth="1"/>
    <col min="3" max="3" width="11.85546875" bestFit="1" customWidth="1"/>
    <col min="4" max="4" width="18" customWidth="1"/>
    <col min="5" max="5" width="29.85546875" bestFit="1" customWidth="1"/>
    <col min="6" max="6" width="14.28515625" bestFit="1" customWidth="1"/>
    <col min="7" max="7" width="13.140625" customWidth="1"/>
    <col min="8" max="8" width="15.140625" customWidth="1"/>
    <col min="9" max="9" width="13.140625" customWidth="1"/>
    <col min="10" max="10" width="14.140625" customWidth="1"/>
    <col min="11" max="11" width="14.5703125" customWidth="1"/>
    <col min="12" max="12" width="14.28515625" hidden="1" customWidth="1"/>
    <col min="13" max="13" width="17.28515625" hidden="1" customWidth="1"/>
    <col min="14" max="14" width="20.85546875" hidden="1" customWidth="1"/>
    <col min="15" max="15" width="14.28515625" bestFit="1" customWidth="1"/>
    <col min="16" max="16" width="9.140625" customWidth="1"/>
  </cols>
  <sheetData>
    <row r="1" spans="1:14" ht="16.5" customHeight="1" thickBot="1">
      <c r="A1" s="3" t="s">
        <v>13</v>
      </c>
      <c r="B1" s="3"/>
      <c r="C1" s="3"/>
      <c r="D1" s="3"/>
      <c r="E1" s="80" t="s">
        <v>7</v>
      </c>
      <c r="F1" s="81"/>
    </row>
    <row r="2" spans="1:14" ht="12.75" customHeight="1" thickBot="1">
      <c r="A2" s="22" t="s">
        <v>37</v>
      </c>
      <c r="B2" s="6"/>
      <c r="C2" s="6"/>
      <c r="D2" s="6"/>
      <c r="E2" s="6"/>
      <c r="H2" s="25" t="s">
        <v>18</v>
      </c>
    </row>
    <row r="3" spans="1:14" ht="15.75" thickBot="1">
      <c r="A3" s="46" t="s">
        <v>2</v>
      </c>
      <c r="B3" s="24" t="s">
        <v>0</v>
      </c>
      <c r="C3" s="24" t="s">
        <v>31</v>
      </c>
      <c r="D3" s="24" t="s">
        <v>17</v>
      </c>
      <c r="E3" s="45" t="s">
        <v>10</v>
      </c>
      <c r="F3" s="25" t="s">
        <v>6</v>
      </c>
      <c r="G3" s="25" t="s">
        <v>20</v>
      </c>
      <c r="H3" s="25" t="s">
        <v>36</v>
      </c>
      <c r="I3" s="25" t="s">
        <v>19</v>
      </c>
      <c r="J3" s="25" t="s">
        <v>8</v>
      </c>
      <c r="K3" s="25" t="s">
        <v>30</v>
      </c>
      <c r="L3" s="65" t="s">
        <v>32</v>
      </c>
      <c r="M3" s="65" t="s">
        <v>33</v>
      </c>
      <c r="N3" s="65" t="s">
        <v>34</v>
      </c>
    </row>
    <row r="4" spans="1:14" ht="12.95" customHeight="1">
      <c r="A4" s="61" t="s">
        <v>1</v>
      </c>
      <c r="B4" s="62">
        <v>101</v>
      </c>
      <c r="C4" s="62">
        <v>35.799999999999997</v>
      </c>
      <c r="D4" s="63">
        <v>60.26</v>
      </c>
      <c r="E4" s="64" t="s">
        <v>11</v>
      </c>
      <c r="F4" s="60" t="s">
        <v>35</v>
      </c>
      <c r="G4" s="60" t="s">
        <v>35</v>
      </c>
      <c r="H4" s="60" t="s">
        <v>35</v>
      </c>
      <c r="I4" s="60" t="s">
        <v>35</v>
      </c>
      <c r="J4" s="60" t="s">
        <v>35</v>
      </c>
      <c r="K4" s="60" t="s">
        <v>35</v>
      </c>
      <c r="L4" s="49">
        <v>269871.43680000002</v>
      </c>
      <c r="M4" s="66">
        <v>1.75</v>
      </c>
      <c r="N4" s="67">
        <f>(L4*(1+($M$4/100)))</f>
        <v>274594.18694400002</v>
      </c>
    </row>
    <row r="5" spans="1:14" ht="12.95" customHeight="1" thickBot="1">
      <c r="A5" s="52" t="s">
        <v>1</v>
      </c>
      <c r="B5" s="53">
        <v>102</v>
      </c>
      <c r="C5" s="53">
        <v>54.98</v>
      </c>
      <c r="D5" s="54">
        <v>93.22</v>
      </c>
      <c r="E5" s="55" t="s">
        <v>12</v>
      </c>
      <c r="F5" s="60" t="s">
        <v>35</v>
      </c>
      <c r="G5" s="60" t="s">
        <v>35</v>
      </c>
      <c r="H5" s="60" t="s">
        <v>35</v>
      </c>
      <c r="I5" s="60" t="s">
        <v>35</v>
      </c>
      <c r="J5" s="60" t="s">
        <v>35</v>
      </c>
      <c r="K5" s="60" t="s">
        <v>35</v>
      </c>
      <c r="L5" s="49">
        <v>325873.04759999999</v>
      </c>
      <c r="M5" s="49"/>
      <c r="N5" s="67">
        <f t="shared" ref="N5:N17" si="0">(L5*(1+($M$4/100)))</f>
        <v>331575.82593300001</v>
      </c>
    </row>
    <row r="6" spans="1:14" ht="12.95" customHeight="1">
      <c r="A6" s="68" t="s">
        <v>1</v>
      </c>
      <c r="B6" s="69">
        <v>103</v>
      </c>
      <c r="C6" s="62">
        <v>63.78</v>
      </c>
      <c r="D6" s="70">
        <v>103.03</v>
      </c>
      <c r="E6" s="71" t="s">
        <v>12</v>
      </c>
      <c r="F6" s="60" t="s">
        <v>35</v>
      </c>
      <c r="G6" s="60" t="s">
        <v>35</v>
      </c>
      <c r="H6" s="60" t="s">
        <v>35</v>
      </c>
      <c r="I6" s="60" t="s">
        <v>35</v>
      </c>
      <c r="J6" s="60" t="s">
        <v>35</v>
      </c>
      <c r="K6" s="60" t="s">
        <v>35</v>
      </c>
      <c r="L6" s="49">
        <v>348845.0796</v>
      </c>
      <c r="M6" s="49"/>
      <c r="N6" s="67">
        <f t="shared" si="0"/>
        <v>354949.86849300005</v>
      </c>
    </row>
    <row r="7" spans="1:14" ht="3" customHeight="1" thickBot="1">
      <c r="A7" s="27"/>
      <c r="B7" s="28"/>
      <c r="C7" s="28"/>
      <c r="D7" s="29"/>
      <c r="E7" s="30"/>
      <c r="F7" s="59">
        <v>396000</v>
      </c>
      <c r="G7" s="57"/>
      <c r="H7" s="31"/>
      <c r="I7" s="31"/>
      <c r="J7" s="32"/>
      <c r="K7" s="32"/>
      <c r="L7" s="49">
        <v>0</v>
      </c>
      <c r="M7" s="49"/>
      <c r="N7" s="67">
        <f t="shared" si="0"/>
        <v>0</v>
      </c>
    </row>
    <row r="8" spans="1:14" ht="12.95" customHeight="1">
      <c r="A8" s="68" t="s">
        <v>3</v>
      </c>
      <c r="B8" s="69">
        <v>201</v>
      </c>
      <c r="C8" s="62">
        <v>63.78</v>
      </c>
      <c r="D8" s="70">
        <v>103.03</v>
      </c>
      <c r="E8" s="71" t="s">
        <v>12</v>
      </c>
      <c r="F8" s="60" t="s">
        <v>35</v>
      </c>
      <c r="G8" s="60" t="s">
        <v>35</v>
      </c>
      <c r="H8" s="60" t="s">
        <v>35</v>
      </c>
      <c r="I8" s="60" t="s">
        <v>35</v>
      </c>
      <c r="J8" s="60" t="s">
        <v>35</v>
      </c>
      <c r="K8" s="60" t="s">
        <v>35</v>
      </c>
      <c r="L8" s="49">
        <v>386429.59080000001</v>
      </c>
      <c r="M8" s="49"/>
      <c r="N8" s="67">
        <f t="shared" si="0"/>
        <v>393192.10863900004</v>
      </c>
    </row>
    <row r="9" spans="1:14" ht="12.95" customHeight="1">
      <c r="A9" s="52" t="s">
        <v>3</v>
      </c>
      <c r="B9" s="53">
        <v>202</v>
      </c>
      <c r="C9" s="53">
        <v>54.98</v>
      </c>
      <c r="D9" s="54">
        <v>93.02</v>
      </c>
      <c r="E9" s="55" t="s">
        <v>12</v>
      </c>
      <c r="F9" s="60" t="s">
        <v>35</v>
      </c>
      <c r="G9" s="60" t="s">
        <v>35</v>
      </c>
      <c r="H9" s="60" t="s">
        <v>35</v>
      </c>
      <c r="I9" s="60" t="s">
        <v>35</v>
      </c>
      <c r="J9" s="60" t="s">
        <v>35</v>
      </c>
      <c r="K9" s="60" t="s">
        <v>35</v>
      </c>
      <c r="L9" s="49">
        <v>388974.14400000003</v>
      </c>
      <c r="M9" s="49"/>
      <c r="N9" s="67">
        <f t="shared" si="0"/>
        <v>395781.19152000005</v>
      </c>
    </row>
    <row r="10" spans="1:14" ht="12.95" customHeight="1">
      <c r="A10" s="9" t="s">
        <v>3</v>
      </c>
      <c r="B10" s="10">
        <v>203</v>
      </c>
      <c r="C10" s="10">
        <v>35.799999999999997</v>
      </c>
      <c r="D10" s="11">
        <v>60.26</v>
      </c>
      <c r="E10" s="12" t="s">
        <v>11</v>
      </c>
      <c r="F10" s="76">
        <v>333000</v>
      </c>
      <c r="G10" s="56">
        <f>F10*35%</f>
        <v>116549.99999999999</v>
      </c>
      <c r="H10" s="37">
        <f>F10*40%/24</f>
        <v>5550</v>
      </c>
      <c r="I10" s="37">
        <f>F10*10%</f>
        <v>33300</v>
      </c>
      <c r="J10" s="38">
        <f>F10*15%/2</f>
        <v>24975</v>
      </c>
      <c r="K10" s="38"/>
      <c r="L10" s="49">
        <v>289165.0428</v>
      </c>
      <c r="M10" s="49"/>
      <c r="N10" s="67">
        <f t="shared" si="0"/>
        <v>294225.43104900001</v>
      </c>
    </row>
    <row r="11" spans="1:14" ht="12.95" customHeight="1" thickBot="1">
      <c r="A11" s="52" t="s">
        <v>3</v>
      </c>
      <c r="B11" s="53">
        <v>204</v>
      </c>
      <c r="C11" s="53">
        <v>54.98</v>
      </c>
      <c r="D11" s="54">
        <v>93.03</v>
      </c>
      <c r="E11" s="55" t="s">
        <v>12</v>
      </c>
      <c r="F11" s="60" t="s">
        <v>35</v>
      </c>
      <c r="G11" s="60" t="s">
        <v>35</v>
      </c>
      <c r="H11" s="60" t="s">
        <v>35</v>
      </c>
      <c r="I11" s="60" t="s">
        <v>35</v>
      </c>
      <c r="J11" s="60" t="s">
        <v>35</v>
      </c>
      <c r="K11" s="60" t="s">
        <v>35</v>
      </c>
      <c r="L11" s="49">
        <v>382657.93680000002</v>
      </c>
      <c r="M11" s="49"/>
      <c r="N11" s="67">
        <f t="shared" si="0"/>
        <v>389354.45069400006</v>
      </c>
    </row>
    <row r="12" spans="1:14" ht="12.95" customHeight="1">
      <c r="A12" s="52" t="s">
        <v>3</v>
      </c>
      <c r="B12" s="53">
        <v>205</v>
      </c>
      <c r="C12" s="62">
        <v>63.78</v>
      </c>
      <c r="D12" s="54">
        <v>103.03</v>
      </c>
      <c r="E12" s="55" t="s">
        <v>12</v>
      </c>
      <c r="F12" s="60" t="s">
        <v>35</v>
      </c>
      <c r="G12" s="60" t="s">
        <v>35</v>
      </c>
      <c r="H12" s="60" t="s">
        <v>35</v>
      </c>
      <c r="I12" s="60" t="s">
        <v>35</v>
      </c>
      <c r="J12" s="60" t="s">
        <v>35</v>
      </c>
      <c r="K12" s="60" t="s">
        <v>35</v>
      </c>
      <c r="L12" s="49">
        <v>380469.53700000001</v>
      </c>
      <c r="M12" s="49"/>
      <c r="N12" s="67">
        <f t="shared" si="0"/>
        <v>387127.75389750005</v>
      </c>
    </row>
    <row r="13" spans="1:14" ht="3.75" customHeight="1" thickBot="1">
      <c r="A13" s="39"/>
      <c r="B13" s="40"/>
      <c r="C13" s="40"/>
      <c r="D13" s="41"/>
      <c r="E13" s="42"/>
      <c r="F13" s="59">
        <v>0</v>
      </c>
      <c r="G13" s="58"/>
      <c r="H13" s="37">
        <f t="shared" ref="H13" si="1">F13*40%/24</f>
        <v>0</v>
      </c>
      <c r="I13" s="43"/>
      <c r="J13" s="44"/>
      <c r="K13" s="44"/>
      <c r="L13" s="49">
        <v>0</v>
      </c>
      <c r="M13" s="49"/>
      <c r="N13" s="67">
        <f t="shared" si="0"/>
        <v>0</v>
      </c>
    </row>
    <row r="14" spans="1:14" ht="12.95" customHeight="1" thickBot="1">
      <c r="A14" s="52" t="s">
        <v>4</v>
      </c>
      <c r="B14" s="53">
        <v>301</v>
      </c>
      <c r="C14" s="62">
        <v>63.78</v>
      </c>
      <c r="D14" s="54">
        <v>103.03</v>
      </c>
      <c r="E14" s="55" t="s">
        <v>12</v>
      </c>
      <c r="F14" s="60" t="s">
        <v>35</v>
      </c>
      <c r="G14" s="60" t="s">
        <v>35</v>
      </c>
      <c r="H14" s="60" t="s">
        <v>35</v>
      </c>
      <c r="I14" s="60" t="s">
        <v>35</v>
      </c>
      <c r="J14" s="60" t="s">
        <v>35</v>
      </c>
      <c r="K14" s="60" t="s">
        <v>35</v>
      </c>
      <c r="L14" s="49">
        <v>410810.26319999999</v>
      </c>
      <c r="M14" s="49"/>
      <c r="N14" s="67">
        <f t="shared" si="0"/>
        <v>417999.44280600001</v>
      </c>
    </row>
    <row r="15" spans="1:14" ht="12.95" customHeight="1" thickBot="1">
      <c r="A15" s="52" t="s">
        <v>4</v>
      </c>
      <c r="B15" s="53">
        <v>302</v>
      </c>
      <c r="C15" s="62">
        <v>73.56</v>
      </c>
      <c r="D15" s="54">
        <v>119.09</v>
      </c>
      <c r="E15" s="55" t="s">
        <v>14</v>
      </c>
      <c r="F15" s="60" t="s">
        <v>35</v>
      </c>
      <c r="G15" s="60" t="s">
        <v>35</v>
      </c>
      <c r="H15" s="60" t="s">
        <v>35</v>
      </c>
      <c r="I15" s="60" t="s">
        <v>35</v>
      </c>
      <c r="J15" s="60" t="s">
        <v>35</v>
      </c>
      <c r="K15" s="60" t="s">
        <v>35</v>
      </c>
      <c r="L15" s="49">
        <v>455336.26199999999</v>
      </c>
      <c r="M15" s="49"/>
      <c r="N15" s="67">
        <f t="shared" si="0"/>
        <v>463304.64658500004</v>
      </c>
    </row>
    <row r="16" spans="1:14" ht="12.95" customHeight="1" thickBot="1">
      <c r="A16" s="52" t="s">
        <v>4</v>
      </c>
      <c r="B16" s="53">
        <v>303</v>
      </c>
      <c r="C16" s="62">
        <v>71.59</v>
      </c>
      <c r="D16" s="54">
        <v>117.99</v>
      </c>
      <c r="E16" s="55" t="s">
        <v>14</v>
      </c>
      <c r="F16" s="60" t="s">
        <v>35</v>
      </c>
      <c r="G16" s="60" t="s">
        <v>35</v>
      </c>
      <c r="H16" s="60" t="s">
        <v>35</v>
      </c>
      <c r="I16" s="60" t="s">
        <v>35</v>
      </c>
      <c r="J16" s="60" t="s">
        <v>35</v>
      </c>
      <c r="K16" s="60" t="s">
        <v>35</v>
      </c>
      <c r="L16" s="49">
        <v>450732.49199999997</v>
      </c>
      <c r="M16" s="49"/>
      <c r="N16" s="67">
        <f t="shared" si="0"/>
        <v>458620.31060999999</v>
      </c>
    </row>
    <row r="17" spans="1:15" ht="12.95" customHeight="1">
      <c r="A17" s="52" t="s">
        <v>4</v>
      </c>
      <c r="B17" s="53">
        <v>304</v>
      </c>
      <c r="C17" s="62">
        <v>63.78</v>
      </c>
      <c r="D17" s="54">
        <v>103.03</v>
      </c>
      <c r="E17" s="55" t="s">
        <v>12</v>
      </c>
      <c r="F17" s="60" t="s">
        <v>35</v>
      </c>
      <c r="G17" s="60" t="s">
        <v>35</v>
      </c>
      <c r="H17" s="60" t="s">
        <v>35</v>
      </c>
      <c r="I17" s="60" t="s">
        <v>35</v>
      </c>
      <c r="J17" s="60" t="s">
        <v>35</v>
      </c>
      <c r="K17" s="60" t="s">
        <v>35</v>
      </c>
      <c r="L17" s="49">
        <v>401788.95480000001</v>
      </c>
      <c r="M17" s="49"/>
      <c r="N17" s="67">
        <f t="shared" si="0"/>
        <v>408820.26150900003</v>
      </c>
    </row>
    <row r="18" spans="1:15" ht="15.75" thickBot="1">
      <c r="A18" s="23"/>
      <c r="B18" s="21"/>
      <c r="C18" s="21"/>
      <c r="D18" s="8"/>
      <c r="E18" s="7"/>
      <c r="F18" s="17"/>
      <c r="G18" s="18"/>
      <c r="H18" s="18"/>
      <c r="I18" s="18"/>
      <c r="J18" s="19"/>
      <c r="K18" s="19"/>
    </row>
    <row r="19" spans="1:15">
      <c r="A19" s="14"/>
      <c r="B19" s="14"/>
      <c r="C19" s="14"/>
      <c r="D19" s="14"/>
      <c r="E19" s="15"/>
      <c r="F19" s="16"/>
      <c r="G19" s="16"/>
      <c r="H19" s="16"/>
      <c r="I19" s="16"/>
      <c r="J19" s="16"/>
      <c r="K19" s="16"/>
    </row>
    <row r="20" spans="1:15" ht="12.95" customHeight="1" thickBot="1">
      <c r="A20" s="22" t="s">
        <v>38</v>
      </c>
      <c r="B20" s="6"/>
      <c r="C20" s="6"/>
      <c r="D20" s="6"/>
      <c r="E20" s="6"/>
      <c r="H20" s="65" t="s">
        <v>18</v>
      </c>
    </row>
    <row r="21" spans="1:15" ht="12.95" customHeight="1" thickBot="1">
      <c r="A21" s="46" t="s">
        <v>2</v>
      </c>
      <c r="B21" s="24" t="s">
        <v>0</v>
      </c>
      <c r="C21" s="24" t="s">
        <v>31</v>
      </c>
      <c r="D21" s="24" t="s">
        <v>17</v>
      </c>
      <c r="E21" s="45" t="s">
        <v>10</v>
      </c>
      <c r="F21" s="25" t="s">
        <v>6</v>
      </c>
      <c r="G21" s="25" t="s">
        <v>40</v>
      </c>
      <c r="H21" s="25" t="s">
        <v>41</v>
      </c>
      <c r="I21" s="25" t="s">
        <v>19</v>
      </c>
      <c r="J21" s="25" t="s">
        <v>8</v>
      </c>
      <c r="K21" s="25" t="s">
        <v>30</v>
      </c>
    </row>
    <row r="22" spans="1:15" ht="12.95" customHeight="1" thickBot="1">
      <c r="A22" s="33" t="s">
        <v>1</v>
      </c>
      <c r="B22" s="34">
        <v>101</v>
      </c>
      <c r="C22" s="34">
        <v>35.799999999999997</v>
      </c>
      <c r="D22" s="35">
        <v>60.26</v>
      </c>
      <c r="E22" s="36" t="s">
        <v>11</v>
      </c>
      <c r="F22" s="79">
        <v>299000</v>
      </c>
      <c r="G22" s="77">
        <f>F22*30%</f>
        <v>89700</v>
      </c>
      <c r="H22" s="77">
        <f>F22*45%/40</f>
        <v>3363.75</v>
      </c>
      <c r="I22" s="77">
        <f>F22*10%</f>
        <v>29900</v>
      </c>
      <c r="J22" s="77">
        <f>F22*15%/2</f>
        <v>22425</v>
      </c>
      <c r="K22" s="73"/>
      <c r="O22" s="49"/>
    </row>
    <row r="23" spans="1:15" s="51" customFormat="1" ht="12.95" customHeight="1" thickBot="1">
      <c r="A23" s="52" t="s">
        <v>1</v>
      </c>
      <c r="B23" s="53">
        <v>102</v>
      </c>
      <c r="C23" s="62">
        <v>54.98</v>
      </c>
      <c r="D23" s="54">
        <v>93.22</v>
      </c>
      <c r="E23" s="55" t="s">
        <v>12</v>
      </c>
      <c r="F23" s="60" t="s">
        <v>35</v>
      </c>
      <c r="G23" s="60" t="s">
        <v>35</v>
      </c>
      <c r="H23" s="60" t="s">
        <v>35</v>
      </c>
      <c r="I23" s="60" t="s">
        <v>35</v>
      </c>
      <c r="J23" s="60" t="s">
        <v>35</v>
      </c>
      <c r="K23" s="60" t="s">
        <v>35</v>
      </c>
      <c r="O23" s="49"/>
    </row>
    <row r="24" spans="1:15" ht="12.95" customHeight="1">
      <c r="A24" s="52" t="s">
        <v>1</v>
      </c>
      <c r="B24" s="53">
        <v>103</v>
      </c>
      <c r="C24" s="62">
        <v>63.78</v>
      </c>
      <c r="D24" s="54">
        <v>103.03</v>
      </c>
      <c r="E24" s="55" t="s">
        <v>12</v>
      </c>
      <c r="F24" s="60" t="s">
        <v>35</v>
      </c>
      <c r="G24" s="60" t="s">
        <v>35</v>
      </c>
      <c r="H24" s="60" t="s">
        <v>35</v>
      </c>
      <c r="I24" s="60" t="s">
        <v>35</v>
      </c>
      <c r="J24" s="60" t="s">
        <v>35</v>
      </c>
      <c r="K24" s="60" t="s">
        <v>35</v>
      </c>
      <c r="O24" s="49"/>
    </row>
    <row r="25" spans="1:15" ht="12.95" customHeight="1" thickBot="1">
      <c r="A25" s="27"/>
      <c r="B25" s="28"/>
      <c r="C25" s="28"/>
      <c r="D25" s="29"/>
      <c r="E25" s="30"/>
      <c r="F25" s="72"/>
      <c r="G25" s="77"/>
      <c r="H25" s="77"/>
      <c r="I25" s="77"/>
      <c r="J25" s="77"/>
      <c r="K25" s="73"/>
      <c r="O25" s="49"/>
    </row>
    <row r="26" spans="1:15" ht="12.95" customHeight="1">
      <c r="A26" s="68" t="s">
        <v>3</v>
      </c>
      <c r="B26" s="69">
        <v>201</v>
      </c>
      <c r="C26" s="62">
        <v>63.78</v>
      </c>
      <c r="D26" s="70">
        <v>103.03</v>
      </c>
      <c r="E26" s="71" t="s">
        <v>12</v>
      </c>
      <c r="F26" s="60" t="s">
        <v>35</v>
      </c>
      <c r="G26" s="60" t="s">
        <v>35</v>
      </c>
      <c r="H26" s="60" t="s">
        <v>35</v>
      </c>
      <c r="I26" s="60" t="s">
        <v>35</v>
      </c>
      <c r="J26" s="60" t="s">
        <v>35</v>
      </c>
      <c r="K26" s="60" t="s">
        <v>35</v>
      </c>
      <c r="O26" s="49"/>
    </row>
    <row r="27" spans="1:15" ht="12.95" customHeight="1">
      <c r="A27" s="9" t="s">
        <v>3</v>
      </c>
      <c r="B27" s="10">
        <v>202</v>
      </c>
      <c r="C27" s="10">
        <v>54.98</v>
      </c>
      <c r="D27" s="11">
        <v>93.02</v>
      </c>
      <c r="E27" s="12" t="s">
        <v>12</v>
      </c>
      <c r="F27" s="79">
        <v>396000</v>
      </c>
      <c r="G27" s="77">
        <f>F27*30%</f>
        <v>118800</v>
      </c>
      <c r="H27" s="77">
        <f>F27*45%/40</f>
        <v>4455</v>
      </c>
      <c r="I27" s="77">
        <f t="shared" ref="I27:I36" si="2">F27*10%</f>
        <v>39600</v>
      </c>
      <c r="J27" s="77">
        <f t="shared" ref="J27:J36" si="3">F27*15%/2</f>
        <v>29700</v>
      </c>
      <c r="K27" s="73"/>
      <c r="O27" s="49"/>
    </row>
    <row r="28" spans="1:15" ht="12.95" customHeight="1" thickBot="1">
      <c r="A28" s="9" t="s">
        <v>3</v>
      </c>
      <c r="B28" s="10">
        <v>203</v>
      </c>
      <c r="C28" s="10">
        <v>35.799999999999997</v>
      </c>
      <c r="D28" s="11">
        <v>60.26</v>
      </c>
      <c r="E28" s="12" t="s">
        <v>11</v>
      </c>
      <c r="F28" s="79">
        <v>319000</v>
      </c>
      <c r="G28" s="77">
        <f t="shared" ref="G28:G35" si="4">F28*30%</f>
        <v>95700</v>
      </c>
      <c r="H28" s="77">
        <f t="shared" ref="H28:H35" si="5">F28*45%/40</f>
        <v>3588.75</v>
      </c>
      <c r="I28" s="77">
        <f t="shared" si="2"/>
        <v>31900</v>
      </c>
      <c r="J28" s="77">
        <f t="shared" si="3"/>
        <v>23925</v>
      </c>
      <c r="K28" s="73"/>
      <c r="L28" s="13"/>
      <c r="M28" s="20"/>
      <c r="N28" s="20"/>
      <c r="O28" s="49"/>
    </row>
    <row r="29" spans="1:15" ht="12.95" customHeight="1" thickBot="1">
      <c r="A29" s="68" t="s">
        <v>3</v>
      </c>
      <c r="B29" s="69">
        <v>204</v>
      </c>
      <c r="C29" s="62">
        <v>54.98</v>
      </c>
      <c r="D29" s="70">
        <v>93.03</v>
      </c>
      <c r="E29" s="71" t="s">
        <v>12</v>
      </c>
      <c r="F29" s="60" t="s">
        <v>35</v>
      </c>
      <c r="G29" s="60" t="s">
        <v>35</v>
      </c>
      <c r="H29" s="60" t="s">
        <v>35</v>
      </c>
      <c r="I29" s="60" t="s">
        <v>35</v>
      </c>
      <c r="J29" s="60" t="s">
        <v>35</v>
      </c>
      <c r="K29" s="60" t="s">
        <v>35</v>
      </c>
      <c r="O29" s="49"/>
    </row>
    <row r="30" spans="1:15" ht="12.95" customHeight="1">
      <c r="A30" s="9" t="s">
        <v>3</v>
      </c>
      <c r="B30" s="10">
        <v>205</v>
      </c>
      <c r="C30" s="34">
        <v>63.78</v>
      </c>
      <c r="D30" s="11">
        <v>103.03</v>
      </c>
      <c r="E30" s="12" t="s">
        <v>12</v>
      </c>
      <c r="F30" s="79">
        <v>388000</v>
      </c>
      <c r="G30" s="77">
        <f t="shared" si="4"/>
        <v>116400</v>
      </c>
      <c r="H30" s="77">
        <f t="shared" si="5"/>
        <v>4365</v>
      </c>
      <c r="I30" s="77">
        <f t="shared" si="2"/>
        <v>38800</v>
      </c>
      <c r="J30" s="77">
        <f t="shared" si="3"/>
        <v>29100</v>
      </c>
      <c r="K30" s="73"/>
      <c r="O30" s="49"/>
    </row>
    <row r="31" spans="1:15" ht="12.95" customHeight="1" thickBot="1">
      <c r="A31" s="39"/>
      <c r="B31" s="40"/>
      <c r="C31" s="40"/>
      <c r="D31" s="41"/>
      <c r="E31" s="42"/>
      <c r="F31" s="79"/>
      <c r="G31" s="77">
        <f t="shared" si="4"/>
        <v>0</v>
      </c>
      <c r="H31" s="77">
        <f t="shared" si="5"/>
        <v>0</v>
      </c>
      <c r="I31" s="77">
        <f t="shared" si="2"/>
        <v>0</v>
      </c>
      <c r="J31" s="77">
        <f t="shared" si="3"/>
        <v>0</v>
      </c>
      <c r="K31" s="73"/>
      <c r="O31" s="49"/>
    </row>
    <row r="32" spans="1:15" ht="12.75" customHeight="1">
      <c r="A32" s="52" t="s">
        <v>4</v>
      </c>
      <c r="B32" s="53">
        <v>301</v>
      </c>
      <c r="C32" s="62">
        <v>63.78</v>
      </c>
      <c r="D32" s="54">
        <v>103.03</v>
      </c>
      <c r="E32" s="55" t="s">
        <v>12</v>
      </c>
      <c r="F32" s="60" t="s">
        <v>35</v>
      </c>
      <c r="G32" s="60" t="s">
        <v>35</v>
      </c>
      <c r="H32" s="60" t="s">
        <v>35</v>
      </c>
      <c r="I32" s="60" t="s">
        <v>35</v>
      </c>
      <c r="J32" s="60" t="s">
        <v>35</v>
      </c>
      <c r="K32" s="60" t="s">
        <v>35</v>
      </c>
      <c r="O32" s="49"/>
    </row>
    <row r="33" spans="1:15" ht="13.5" customHeight="1">
      <c r="A33" s="9" t="s">
        <v>4</v>
      </c>
      <c r="B33" s="10">
        <v>302</v>
      </c>
      <c r="C33" s="10">
        <v>73.56</v>
      </c>
      <c r="D33" s="11">
        <v>119.09</v>
      </c>
      <c r="E33" s="12" t="s">
        <v>14</v>
      </c>
      <c r="F33" s="79">
        <v>454000</v>
      </c>
      <c r="G33" s="77">
        <f t="shared" si="4"/>
        <v>136200</v>
      </c>
      <c r="H33" s="77">
        <f t="shared" si="5"/>
        <v>5107.5</v>
      </c>
      <c r="I33" s="77">
        <f t="shared" si="2"/>
        <v>45400</v>
      </c>
      <c r="J33" s="77">
        <f t="shared" si="3"/>
        <v>34050</v>
      </c>
      <c r="K33" s="73"/>
      <c r="O33" s="49"/>
    </row>
    <row r="34" spans="1:15" ht="15.75" thickBot="1">
      <c r="A34" s="52" t="s">
        <v>4</v>
      </c>
      <c r="B34" s="53">
        <v>303</v>
      </c>
      <c r="C34" s="53">
        <v>71.59</v>
      </c>
      <c r="D34" s="54">
        <v>117.99</v>
      </c>
      <c r="E34" s="55" t="s">
        <v>14</v>
      </c>
      <c r="F34" s="60" t="s">
        <v>35</v>
      </c>
      <c r="G34" s="60" t="s">
        <v>35</v>
      </c>
      <c r="H34" s="60" t="s">
        <v>35</v>
      </c>
      <c r="I34" s="60" t="s">
        <v>35</v>
      </c>
      <c r="J34" s="60" t="s">
        <v>35</v>
      </c>
      <c r="K34" s="60" t="s">
        <v>35</v>
      </c>
      <c r="O34" s="49"/>
    </row>
    <row r="35" spans="1:15">
      <c r="A35" s="9" t="s">
        <v>4</v>
      </c>
      <c r="B35" s="10">
        <v>304</v>
      </c>
      <c r="C35" s="34">
        <v>63.78</v>
      </c>
      <c r="D35" s="11">
        <v>103.03</v>
      </c>
      <c r="E35" s="12" t="s">
        <v>12</v>
      </c>
      <c r="F35" s="79">
        <v>399000</v>
      </c>
      <c r="G35" s="77">
        <f t="shared" si="4"/>
        <v>119700</v>
      </c>
      <c r="H35" s="77">
        <f t="shared" si="5"/>
        <v>4488.75</v>
      </c>
      <c r="I35" s="77">
        <f t="shared" si="2"/>
        <v>39900</v>
      </c>
      <c r="J35" s="77">
        <f t="shared" si="3"/>
        <v>29925</v>
      </c>
      <c r="K35" s="73"/>
      <c r="O35" s="49"/>
    </row>
    <row r="36" spans="1:15" ht="15.75" thickBot="1">
      <c r="A36" s="27"/>
      <c r="B36" s="28"/>
      <c r="C36" s="28"/>
      <c r="D36" s="29"/>
      <c r="E36" s="30"/>
      <c r="F36" s="74"/>
      <c r="G36" s="78">
        <f t="shared" ref="G36" si="6">F36*35%</f>
        <v>0</v>
      </c>
      <c r="H36" s="78">
        <f t="shared" ref="H36" si="7">F36*40%/24</f>
        <v>0</v>
      </c>
      <c r="I36" s="78">
        <f t="shared" si="2"/>
        <v>0</v>
      </c>
      <c r="J36" s="78">
        <f t="shared" si="3"/>
        <v>0</v>
      </c>
      <c r="K36" s="75"/>
      <c r="O36" s="49"/>
    </row>
    <row r="37" spans="1:15" ht="15.75" thickBot="1">
      <c r="A37" s="14"/>
      <c r="B37" s="14"/>
      <c r="C37" s="14"/>
      <c r="D37" s="14"/>
      <c r="E37" s="15"/>
      <c r="F37" s="16"/>
      <c r="G37" s="16"/>
      <c r="H37" s="16"/>
      <c r="I37" s="16"/>
      <c r="J37" s="16"/>
      <c r="K37" s="16"/>
    </row>
    <row r="38" spans="1:15" ht="15.75" thickBot="1">
      <c r="A38" s="4" t="s">
        <v>5</v>
      </c>
      <c r="B38" s="4"/>
      <c r="C38" s="4"/>
      <c r="D38" s="5"/>
      <c r="E38" s="1"/>
      <c r="F38" s="1"/>
      <c r="G38" s="1"/>
      <c r="H38" s="26" t="s">
        <v>9</v>
      </c>
      <c r="I38" s="1"/>
      <c r="J38" s="26" t="s">
        <v>9</v>
      </c>
      <c r="K38" s="1"/>
    </row>
    <row r="39" spans="1:15" ht="15.75" thickBot="1">
      <c r="A39" s="2" t="s">
        <v>39</v>
      </c>
      <c r="B39" s="2"/>
      <c r="C39" s="2"/>
    </row>
    <row r="40" spans="1:15">
      <c r="A40" s="2" t="s">
        <v>16</v>
      </c>
      <c r="B40" s="2"/>
      <c r="C40" s="2"/>
      <c r="D40" s="2"/>
      <c r="E40" s="2"/>
      <c r="F40" s="2"/>
      <c r="G40" s="2"/>
      <c r="H40" s="2"/>
      <c r="I40" s="82" t="s">
        <v>42</v>
      </c>
      <c r="J40" s="83"/>
      <c r="K40" s="83"/>
      <c r="L40" s="83"/>
      <c r="M40" s="83"/>
      <c r="N40" s="83"/>
      <c r="O40" s="84"/>
    </row>
    <row r="41" spans="1:15">
      <c r="A41" s="50" t="s">
        <v>15</v>
      </c>
      <c r="B41" s="50"/>
      <c r="C41" s="50"/>
      <c r="D41" s="50"/>
      <c r="E41" s="50"/>
      <c r="F41" s="50"/>
      <c r="G41" s="50"/>
      <c r="H41" s="50"/>
      <c r="I41" s="85"/>
      <c r="J41" s="86"/>
      <c r="K41" s="86"/>
      <c r="L41" s="86"/>
      <c r="M41" s="86"/>
      <c r="N41" s="86"/>
      <c r="O41" s="87"/>
    </row>
    <row r="42" spans="1:15" ht="15.75" thickBot="1">
      <c r="A42" s="2" t="s">
        <v>21</v>
      </c>
      <c r="B42" s="2"/>
      <c r="C42" s="2"/>
      <c r="D42" s="2"/>
      <c r="E42" s="2"/>
      <c r="F42" s="2"/>
      <c r="G42" s="2"/>
      <c r="H42" s="2"/>
      <c r="I42" s="88"/>
      <c r="J42" s="89"/>
      <c r="K42" s="89"/>
      <c r="L42" s="89"/>
      <c r="M42" s="89"/>
      <c r="N42" s="89"/>
      <c r="O42" s="90"/>
    </row>
    <row r="43" spans="1:15">
      <c r="A43" s="2" t="s">
        <v>22</v>
      </c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5" ht="15.75" thickBot="1">
      <c r="A44" s="2" t="s">
        <v>23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5" ht="15.75" thickBot="1">
      <c r="A45" s="2" t="s">
        <v>24</v>
      </c>
      <c r="B45" s="2"/>
      <c r="C45" s="2"/>
      <c r="I45" s="47" t="s">
        <v>43</v>
      </c>
      <c r="J45" s="48"/>
      <c r="K45" s="48"/>
    </row>
    <row r="46" spans="1:15">
      <c r="A46" s="2" t="s">
        <v>25</v>
      </c>
      <c r="B46" s="2"/>
      <c r="C46" s="2"/>
    </row>
    <row r="47" spans="1:15">
      <c r="A47" s="2" t="s">
        <v>26</v>
      </c>
      <c r="B47" s="2"/>
      <c r="C47" s="2"/>
    </row>
    <row r="48" spans="1:15">
      <c r="A48" s="2" t="s">
        <v>27</v>
      </c>
    </row>
    <row r="49" spans="1:1">
      <c r="A49" s="2" t="s">
        <v>28</v>
      </c>
    </row>
    <row r="50" spans="1:1">
      <c r="A50" s="2" t="s">
        <v>29</v>
      </c>
    </row>
  </sheetData>
  <mergeCells count="2">
    <mergeCell ref="E1:F1"/>
    <mergeCell ref="I40:O42"/>
  </mergeCells>
  <pageMargins left="0" right="0" top="0" bottom="0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O14" sqref="O14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R13" sqref="R1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B42" sqref="B42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Tabela de Preço</vt:lpstr>
      <vt:lpstr>Fachadas</vt:lpstr>
      <vt:lpstr>Planta Baixa</vt:lpstr>
      <vt:lpstr>Andamento da Obra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Dione Gerlach</cp:lastModifiedBy>
  <cp:lastPrinted>2018-04-04T19:43:01Z</cp:lastPrinted>
  <dcterms:created xsi:type="dcterms:W3CDTF">2015-06-10T19:34:17Z</dcterms:created>
  <dcterms:modified xsi:type="dcterms:W3CDTF">2018-10-02T12:08:55Z</dcterms:modified>
</cp:coreProperties>
</file>