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7970" windowHeight="5955"/>
  </bookViews>
  <sheets>
    <sheet name="Plani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J8" i="1"/>
  <c r="I8" i="1"/>
  <c r="E51" i="1" l="1"/>
  <c r="H50" i="1"/>
  <c r="G50" i="1"/>
  <c r="F50" i="1"/>
  <c r="D50" i="1"/>
  <c r="H49" i="1"/>
  <c r="G49" i="1"/>
  <c r="F49" i="1"/>
  <c r="D49" i="1"/>
  <c r="H48" i="1"/>
  <c r="G48" i="1"/>
  <c r="F48" i="1"/>
  <c r="D48" i="1"/>
  <c r="H47" i="1"/>
  <c r="G47" i="1"/>
  <c r="F47" i="1"/>
  <c r="D47" i="1"/>
  <c r="H46" i="1"/>
  <c r="G46" i="1"/>
  <c r="F46" i="1"/>
  <c r="D46" i="1"/>
  <c r="H45" i="1"/>
  <c r="G45" i="1"/>
  <c r="F45" i="1"/>
  <c r="D45" i="1"/>
  <c r="H44" i="1"/>
  <c r="G44" i="1"/>
  <c r="F44" i="1"/>
  <c r="D44" i="1"/>
  <c r="H43" i="1"/>
  <c r="G43" i="1"/>
  <c r="F43" i="1"/>
  <c r="D43" i="1"/>
  <c r="H42" i="1"/>
  <c r="G42" i="1"/>
  <c r="F42" i="1"/>
  <c r="D42" i="1"/>
  <c r="H41" i="1"/>
  <c r="G41" i="1"/>
  <c r="F41" i="1"/>
  <c r="D41" i="1"/>
  <c r="H40" i="1"/>
  <c r="G40" i="1"/>
  <c r="F40" i="1"/>
  <c r="D40" i="1"/>
  <c r="H39" i="1"/>
  <c r="G39" i="1"/>
  <c r="F39" i="1"/>
  <c r="D39" i="1"/>
  <c r="H38" i="1"/>
  <c r="G38" i="1"/>
  <c r="F38" i="1"/>
  <c r="D38" i="1"/>
  <c r="H37" i="1"/>
  <c r="G37" i="1"/>
  <c r="F37" i="1"/>
  <c r="D37" i="1"/>
  <c r="H36" i="1"/>
  <c r="G36" i="1"/>
  <c r="F36" i="1"/>
  <c r="D36" i="1"/>
  <c r="H35" i="1"/>
  <c r="G35" i="1"/>
  <c r="F35" i="1"/>
  <c r="D35" i="1"/>
  <c r="H34" i="1"/>
  <c r="G34" i="1"/>
  <c r="F34" i="1"/>
  <c r="D34" i="1"/>
  <c r="H33" i="1"/>
  <c r="G33" i="1"/>
  <c r="F33" i="1"/>
  <c r="D33" i="1"/>
  <c r="H32" i="1"/>
  <c r="G32" i="1"/>
  <c r="F32" i="1"/>
  <c r="D32" i="1"/>
  <c r="H31" i="1"/>
  <c r="G31" i="1"/>
  <c r="F31" i="1"/>
  <c r="D31" i="1"/>
  <c r="H30" i="1"/>
  <c r="G30" i="1"/>
  <c r="F30" i="1"/>
  <c r="D30" i="1"/>
  <c r="H29" i="1"/>
  <c r="G29" i="1"/>
  <c r="F29" i="1"/>
  <c r="D29" i="1"/>
  <c r="H28" i="1"/>
  <c r="G28" i="1"/>
  <c r="F28" i="1"/>
  <c r="D28" i="1"/>
  <c r="H27" i="1"/>
  <c r="G27" i="1"/>
  <c r="F27" i="1"/>
  <c r="D27" i="1"/>
  <c r="H26" i="1"/>
  <c r="G26" i="1"/>
  <c r="F26" i="1"/>
  <c r="D26" i="1"/>
  <c r="H25" i="1"/>
  <c r="G25" i="1"/>
  <c r="F25" i="1"/>
  <c r="D25" i="1"/>
  <c r="H24" i="1"/>
  <c r="G24" i="1"/>
  <c r="F24" i="1"/>
  <c r="D24" i="1"/>
  <c r="H23" i="1"/>
  <c r="G23" i="1"/>
  <c r="F23" i="1"/>
  <c r="D23" i="1"/>
  <c r="H22" i="1"/>
  <c r="G22" i="1"/>
  <c r="F22" i="1"/>
  <c r="D22" i="1"/>
  <c r="H21" i="1"/>
  <c r="G21" i="1"/>
  <c r="F21" i="1"/>
  <c r="D21" i="1"/>
  <c r="H20" i="1"/>
  <c r="G20" i="1"/>
  <c r="F20" i="1"/>
  <c r="D20" i="1"/>
  <c r="H19" i="1"/>
  <c r="G19" i="1"/>
  <c r="F19" i="1"/>
  <c r="D19" i="1"/>
  <c r="H18" i="1"/>
  <c r="G18" i="1"/>
  <c r="F18" i="1"/>
  <c r="D18" i="1"/>
  <c r="H17" i="1"/>
  <c r="G17" i="1"/>
  <c r="F17" i="1"/>
  <c r="D17" i="1"/>
  <c r="H16" i="1"/>
  <c r="G16" i="1"/>
  <c r="F16" i="1"/>
  <c r="D16" i="1"/>
  <c r="H15" i="1"/>
  <c r="G15" i="1"/>
  <c r="F15" i="1"/>
  <c r="D15" i="1"/>
  <c r="H14" i="1"/>
  <c r="G14" i="1"/>
  <c r="F14" i="1"/>
  <c r="D14" i="1"/>
  <c r="H13" i="1"/>
  <c r="G13" i="1"/>
  <c r="F13" i="1"/>
  <c r="D13" i="1"/>
  <c r="H12" i="1"/>
  <c r="G12" i="1"/>
  <c r="F12" i="1"/>
  <c r="D12" i="1"/>
  <c r="H11" i="1"/>
  <c r="G11" i="1"/>
  <c r="F11" i="1"/>
  <c r="D11" i="1"/>
  <c r="H10" i="1"/>
  <c r="G10" i="1"/>
  <c r="F10" i="1"/>
  <c r="D10" i="1"/>
  <c r="H9" i="1"/>
  <c r="G9" i="1"/>
  <c r="F9" i="1"/>
  <c r="D9" i="1"/>
  <c r="H8" i="1"/>
  <c r="G8" i="1"/>
  <c r="F8" i="1"/>
  <c r="D8" i="1"/>
  <c r="F51" i="1" l="1"/>
</calcChain>
</file>

<file path=xl/sharedStrings.xml><?xml version="1.0" encoding="utf-8"?>
<sst xmlns="http://schemas.openxmlformats.org/spreadsheetml/2006/main" count="75" uniqueCount="31">
  <si>
    <t>QUADRA</t>
  </si>
  <si>
    <t>LOTE</t>
  </si>
  <si>
    <t>ÁREA</t>
  </si>
  <si>
    <t>R$ / M2</t>
  </si>
  <si>
    <t xml:space="preserve">Valor do Imóvel </t>
  </si>
  <si>
    <t>Venda à vista        (10% desconto)</t>
  </si>
  <si>
    <t>Status</t>
  </si>
  <si>
    <t>Entrada 30%</t>
  </si>
  <si>
    <t>A</t>
  </si>
  <si>
    <t>vendido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</si>
  <si>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</si>
  <si>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</si>
  <si>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</si>
  <si>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</si>
  <si>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</si>
  <si>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</si>
  <si>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</si>
  <si>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</si>
  <si>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</si>
  <si>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</si>
  <si>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* Empreendimento registrado em 28/07/16 sob nº R.4-24.070</t>
  </si>
  <si>
    <t>* Taxa de Comissão inclusa</t>
  </si>
  <si>
    <t>LOTEAMENTO TERRAS ALTAS GRAMADO</t>
  </si>
  <si>
    <t>TABELA DE VALORES - MONTE VERDE</t>
  </si>
  <si>
    <r>
      <rPr>
        <b/>
        <sz val="10"/>
        <color theme="1"/>
        <rFont val="Calibri"/>
        <family val="2"/>
        <scheme val="minor"/>
      </rPr>
      <t xml:space="preserve">Condição i  </t>
    </r>
    <r>
      <rPr>
        <sz val="10"/>
        <color theme="1"/>
        <rFont val="Calibri"/>
        <family val="2"/>
        <scheme val="minor"/>
      </rPr>
      <t xml:space="preserve">            10x sem correção</t>
    </r>
  </si>
  <si>
    <r>
      <rPr>
        <b/>
        <sz val="10"/>
        <color theme="1"/>
        <rFont val="Calibri"/>
        <family val="2"/>
        <scheme val="minor"/>
      </rPr>
      <t xml:space="preserve">Condição ii  </t>
    </r>
    <r>
      <rPr>
        <sz val="10"/>
        <color theme="1"/>
        <rFont val="Calibri"/>
        <family val="2"/>
        <scheme val="minor"/>
      </rPr>
      <t xml:space="preserve">                                </t>
    </r>
  </si>
  <si>
    <t>5 reforços</t>
  </si>
  <si>
    <t xml:space="preserve">   31 parc             em 36 meses</t>
  </si>
  <si>
    <t>As parcelas serão reajustadas, mensalmente, no dia 1º (primeiro) de cada mês, (i) até a data da conclusão das obras (infraestrutura e obras de uso comum) de acordo com as variações positivas mensais do INCC (Índice Nacional da Construção Civil), da Fundação Getúlio Vargas, verificadas desde a data da assinatura do presente contrato até a data da conclusão de ditas obras, e (ii) após tal ocorrência, de acordo com as variações positivas mensais do IGP-M, verificadas a partir de então, mais juros compensatórios de 0,65 % ao mês, calculados a partir de tal evento (conclusão de obras de infraestrutura e de uso comum).</t>
  </si>
  <si>
    <t>* Previsão de Término de obras  28/07/2018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</si>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</sst>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9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4" fillId="0" borderId="2" xfId="1" applyNumberFormat="1" applyFont="1" applyFill="1" applyBorder="1" applyAlignment="1">
      <alignment horizontal="center"/>
    </xf>
    <xf numFmtId="165" fontId="4" fillId="0" borderId="2" xfId="0" applyNumberFormat="1" applyFont="1" applyFill="1" applyBorder="1"/>
    <xf numFmtId="44" fontId="4" fillId="0" borderId="11" xfId="0" applyNumberFormat="1" applyFont="1" applyFill="1" applyBorder="1"/>
    <xf numFmtId="44" fontId="3" fillId="0" borderId="11" xfId="0" applyNumberFormat="1" applyFont="1" applyFill="1" applyBorder="1"/>
    <xf numFmtId="44" fontId="3" fillId="0" borderId="2" xfId="0" applyNumberFormat="1" applyFont="1" applyFill="1" applyBorder="1"/>
    <xf numFmtId="44" fontId="3" fillId="0" borderId="2" xfId="2" applyNumberFormat="1" applyFont="1" applyFill="1" applyBorder="1"/>
    <xf numFmtId="44" fontId="3" fillId="0" borderId="3" xfId="2" applyNumberFormat="1" applyFont="1" applyFill="1" applyBorder="1"/>
    <xf numFmtId="44" fontId="3" fillId="0" borderId="12" xfId="2" applyNumberFormat="1" applyFont="1" applyFill="1" applyBorder="1"/>
    <xf numFmtId="164" fontId="3" fillId="0" borderId="13" xfId="2" applyFont="1" applyFill="1" applyBorder="1" applyAlignment="1">
      <alignment horizontal="center"/>
    </xf>
    <xf numFmtId="4" fontId="3" fillId="0" borderId="14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4" fillId="0" borderId="15" xfId="1" applyNumberFormat="1" applyFont="1" applyFill="1" applyBorder="1" applyAlignment="1">
      <alignment horizontal="center"/>
    </xf>
    <xf numFmtId="165" fontId="4" fillId="0" borderId="15" xfId="0" applyNumberFormat="1" applyFont="1" applyFill="1" applyBorder="1"/>
    <xf numFmtId="44" fontId="4" fillId="0" borderId="16" xfId="0" applyNumberFormat="1" applyFont="1" applyFill="1" applyBorder="1"/>
    <xf numFmtId="44" fontId="3" fillId="0" borderId="15" xfId="0" applyNumberFormat="1" applyFont="1" applyFill="1" applyBorder="1"/>
    <xf numFmtId="44" fontId="3" fillId="0" borderId="15" xfId="2" applyNumberFormat="1" applyFont="1" applyFill="1" applyBorder="1"/>
    <xf numFmtId="44" fontId="4" fillId="0" borderId="15" xfId="0" applyNumberFormat="1" applyFont="1" applyFill="1" applyBorder="1"/>
    <xf numFmtId="4" fontId="3" fillId="3" borderId="1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4" fillId="3" borderId="15" xfId="1" applyNumberFormat="1" applyFont="1" applyFill="1" applyBorder="1" applyAlignment="1">
      <alignment horizontal="center"/>
    </xf>
    <xf numFmtId="165" fontId="4" fillId="3" borderId="15" xfId="0" applyNumberFormat="1" applyFont="1" applyFill="1" applyBorder="1"/>
    <xf numFmtId="44" fontId="4" fillId="3" borderId="15" xfId="0" applyNumberFormat="1" applyFont="1" applyFill="1" applyBorder="1"/>
    <xf numFmtId="44" fontId="3" fillId="3" borderId="15" xfId="0" applyNumberFormat="1" applyFont="1" applyFill="1" applyBorder="1"/>
    <xf numFmtId="44" fontId="3" fillId="3" borderId="15" xfId="2" applyNumberFormat="1" applyFont="1" applyFill="1" applyBorder="1"/>
    <xf numFmtId="164" fontId="3" fillId="3" borderId="13" xfId="2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43" fontId="3" fillId="2" borderId="8" xfId="1" applyFont="1" applyFill="1" applyBorder="1" applyAlignment="1">
      <alignment horizontal="center"/>
    </xf>
    <xf numFmtId="165" fontId="3" fillId="2" borderId="8" xfId="1" applyNumberFormat="1" applyFont="1" applyFill="1" applyBorder="1"/>
    <xf numFmtId="4" fontId="3" fillId="2" borderId="8" xfId="0" applyNumberFormat="1" applyFont="1" applyFill="1" applyBorder="1"/>
    <xf numFmtId="4" fontId="3" fillId="2" borderId="9" xfId="0" applyNumberFormat="1" applyFont="1" applyFill="1" applyBorder="1"/>
    <xf numFmtId="4" fontId="3" fillId="2" borderId="10" xfId="0" applyNumberFormat="1" applyFont="1" applyFill="1" applyBorder="1" applyAlignment="1">
      <alignment horizontal="center"/>
    </xf>
    <xf numFmtId="4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43" fontId="3" fillId="0" borderId="0" xfId="1" applyFont="1" applyFill="1" applyAlignment="1">
      <alignment horizontal="center"/>
    </xf>
    <xf numFmtId="165" fontId="3" fillId="0" borderId="0" xfId="0" applyNumberFormat="1" applyFont="1" applyFill="1"/>
    <xf numFmtId="4" fontId="3" fillId="0" borderId="0" xfId="0" applyNumberFormat="1" applyFont="1" applyFill="1"/>
    <xf numFmtId="0" fontId="3" fillId="0" borderId="0" xfId="0" applyFont="1"/>
    <xf numFmtId="4" fontId="3" fillId="0" borderId="0" xfId="0" applyNumberFormat="1" applyFont="1" applyFill="1" applyAlignment="1"/>
    <xf numFmtId="4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Alignment="1">
      <alignment textRotation="45" wrapText="1"/>
    </xf>
    <xf numFmtId="4" fontId="3" fillId="2" borderId="0" xfId="0" applyNumberFormat="1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43" fontId="3" fillId="2" borderId="0" xfId="1" applyFont="1" applyFill="1" applyBorder="1" applyAlignment="1">
      <alignment horizontal="center"/>
    </xf>
    <xf numFmtId="165" fontId="3" fillId="2" borderId="0" xfId="1" applyNumberFormat="1" applyFont="1" applyFill="1" applyBorder="1"/>
    <xf numFmtId="4" fontId="3" fillId="2" borderId="0" xfId="0" applyNumberFormat="1" applyFont="1" applyFill="1" applyBorder="1"/>
    <xf numFmtId="4" fontId="3" fillId="4" borderId="1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2" fontId="4" fillId="4" borderId="15" xfId="1" applyNumberFormat="1" applyFont="1" applyFill="1" applyBorder="1" applyAlignment="1">
      <alignment horizontal="center"/>
    </xf>
    <xf numFmtId="165" fontId="4" fillId="4" borderId="15" xfId="0" applyNumberFormat="1" applyFont="1" applyFill="1" applyBorder="1"/>
    <xf numFmtId="44" fontId="4" fillId="4" borderId="15" xfId="0" applyNumberFormat="1" applyFont="1" applyFill="1" applyBorder="1"/>
    <xf numFmtId="44" fontId="3" fillId="4" borderId="15" xfId="0" applyNumberFormat="1" applyFont="1" applyFill="1" applyBorder="1"/>
    <xf numFmtId="44" fontId="3" fillId="4" borderId="15" xfId="2" applyNumberFormat="1" applyFont="1" applyFill="1" applyBorder="1"/>
    <xf numFmtId="44" fontId="3" fillId="4" borderId="3" xfId="2" applyNumberFormat="1" applyFont="1" applyFill="1" applyBorder="1"/>
    <xf numFmtId="44" fontId="3" fillId="4" borderId="12" xfId="2" applyNumberFormat="1" applyFont="1" applyFill="1" applyBorder="1"/>
    <xf numFmtId="164" fontId="3" fillId="4" borderId="13" xfId="2" applyFont="1" applyFill="1" applyBorder="1" applyAlignment="1">
      <alignment horizontal="center"/>
    </xf>
    <xf numFmtId="4" fontId="3" fillId="0" borderId="0" xfId="0" applyNumberFormat="1" applyFont="1" applyFill="1" applyAlignment="1">
      <alignment horizontal="left"/>
    </xf>
    <xf numFmtId="0" fontId="6" fillId="0" borderId="0" xfId="0" applyFont="1" applyAlignment="1">
      <alignment horizontal="center"/>
    </xf>
    <xf numFmtId="17" fontId="6" fillId="0" borderId="17" xfId="0" applyNumberFormat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textRotation="45"/>
    </xf>
    <xf numFmtId="4" fontId="3" fillId="2" borderId="7" xfId="0" applyNumberFormat="1" applyFont="1" applyFill="1" applyBorder="1" applyAlignment="1">
      <alignment horizontal="center" vertical="center" textRotation="45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8" xfId="1" applyFont="1" applyFill="1" applyBorder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10" xfId="0" applyNumberFormat="1" applyFont="1" applyFill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138215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876F78CB-4726-4480-A7BC-6FC5B339E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5350" cy="10145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38098</xdr:rowOff>
    </xdr:from>
    <xdr:to>
      <xdr:col>10</xdr:col>
      <xdr:colOff>552450</xdr:colOff>
      <xdr:row>113</xdr:row>
      <xdr:rowOff>18311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9222A495-2BEB-4E54-9CAA-DDC62DE0E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91923"/>
          <a:ext cx="7524750" cy="893371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110</xdr:row>
      <xdr:rowOff>133349</xdr:rowOff>
    </xdr:from>
    <xdr:to>
      <xdr:col>4</xdr:col>
      <xdr:colOff>457606</xdr:colOff>
      <xdr:row>120</xdr:row>
      <xdr:rowOff>28574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xmlns="" id="{86A2EDD0-E820-400D-851D-03833640E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0831174"/>
          <a:ext cx="2124481" cy="1800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81</xdr:row>
      <xdr:rowOff>57149</xdr:rowOff>
    </xdr:from>
    <xdr:to>
      <xdr:col>2</xdr:col>
      <xdr:colOff>257175</xdr:colOff>
      <xdr:row>88</xdr:row>
      <xdr:rowOff>179356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xmlns="" id="{32ED05B0-9D98-42A0-8D78-55113DE58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468474"/>
          <a:ext cx="1362075" cy="1463327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0</xdr:row>
      <xdr:rowOff>0</xdr:rowOff>
    </xdr:from>
    <xdr:to>
      <xdr:col>10</xdr:col>
      <xdr:colOff>561129</xdr:colOff>
      <xdr:row>4</xdr:row>
      <xdr:rowOff>156329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xmlns="" id="{FC7D58B9-9776-472D-9E23-3BBE8110B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0"/>
          <a:ext cx="961179" cy="1032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2"/>
  <sheetViews>
    <sheetView tabSelected="1" workbookViewId="0">
      <selection activeCell="L7" sqref="L7"/>
    </sheetView>
  </sheetViews>
  <sheetFormatPr defaultRowHeight="15" x14ac:dyDescent="0.25"/>
  <cols>
    <col min="2" max="2" width="9.28515625" bestFit="1" customWidth="1"/>
    <col min="3" max="3" width="6.7109375" customWidth="1"/>
    <col min="4" max="4" width="22.42578125" hidden="1" customWidth="1"/>
    <col min="5" max="5" width="15" customWidth="1"/>
    <col min="6" max="6" width="14.42578125" customWidth="1"/>
    <col min="7" max="7" width="12.5703125" customWidth="1"/>
    <col min="8" max="8" width="13.5703125" bestFit="1" customWidth="1"/>
    <col min="9" max="9" width="11.42578125" bestFit="1" customWidth="1"/>
    <col min="10" max="10" width="12.42578125" bestFit="1" customWidth="1"/>
    <col min="11" max="11" width="8.42578125" bestFit="1" customWidth="1"/>
  </cols>
  <sheetData>
    <row r="1" spans="1:11" x14ac:dyDescent="0.25">
      <c r="I1" s="77"/>
      <c r="J1" s="77"/>
      <c r="K1" s="77"/>
    </row>
    <row r="2" spans="1:11" ht="19.5" x14ac:dyDescent="0.3">
      <c r="A2" s="75" t="s">
        <v>22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9.5" x14ac:dyDescent="0.3">
      <c r="A3" s="75" t="s">
        <v>23</v>
      </c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x14ac:dyDescent="0.25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15.75" thickBot="1" x14ac:dyDescent="0.3">
      <c r="H5" s="63">
        <v>43374</v>
      </c>
      <c r="I5" s="64"/>
      <c r="J5" s="64"/>
    </row>
    <row r="6" spans="1:11" ht="15.75" thickTop="1" x14ac:dyDescent="0.25">
      <c r="A6" s="65" t="s">
        <v>0</v>
      </c>
      <c r="B6" s="67" t="s">
        <v>1</v>
      </c>
      <c r="C6" s="69" t="s">
        <v>2</v>
      </c>
      <c r="D6" s="71" t="s">
        <v>3</v>
      </c>
      <c r="E6" s="73" t="s">
        <v>4</v>
      </c>
      <c r="F6" s="73" t="s">
        <v>5</v>
      </c>
      <c r="G6" s="73" t="s">
        <v>24</v>
      </c>
      <c r="H6" s="78" t="s">
        <v>25</v>
      </c>
      <c r="I6" s="79"/>
      <c r="J6" s="80"/>
      <c r="K6" s="81" t="s">
        <v>6</v>
      </c>
    </row>
    <row r="7" spans="1:11" ht="26.25" thickBot="1" x14ac:dyDescent="0.3">
      <c r="A7" s="66"/>
      <c r="B7" s="68"/>
      <c r="C7" s="70"/>
      <c r="D7" s="72"/>
      <c r="E7" s="74"/>
      <c r="F7" s="74"/>
      <c r="G7" s="74"/>
      <c r="H7" s="1" t="s">
        <v>7</v>
      </c>
      <c r="I7" s="2" t="s">
        <v>27</v>
      </c>
      <c r="J7" s="2" t="s">
        <v>26</v>
      </c>
      <c r="K7" s="82"/>
    </row>
    <row r="8" spans="1:11" ht="15.6" thickTop="1" thickBot="1" x14ac:dyDescent="0.35">
      <c r="A8" s="3" t="s">
        <v>8</v>
      </c>
      <c r="B8" s="4">
        <v>1</v>
      </c>
      <c r="C8" s="5">
        <v>627.08000000000004</v>
      </c>
      <c r="D8" s="6">
        <f>E8/C8</f>
        <v>424.18830133316322</v>
      </c>
      <c r="E8" s="7">
        <v>266000</v>
      </c>
      <c r="F8" s="8">
        <f>E8*90%</f>
        <v>239400</v>
      </c>
      <c r="G8" s="9">
        <f>E8/10</f>
        <v>26600</v>
      </c>
      <c r="H8" s="10">
        <f t="shared" ref="H8:H50" si="0">E8*30%</f>
        <v>79800</v>
      </c>
      <c r="I8" s="11">
        <f>E8*40%/31</f>
        <v>3432.2580645161293</v>
      </c>
      <c r="J8" s="12">
        <f>E8*30%/5</f>
        <v>15960</v>
      </c>
      <c r="K8" s="13"/>
    </row>
    <row r="9" spans="1:11" ht="15.6" thickTop="1" thickBot="1" x14ac:dyDescent="0.35">
      <c r="A9" s="51" t="s">
        <v>8</v>
      </c>
      <c r="B9" s="52">
        <v>2</v>
      </c>
      <c r="C9" s="53">
        <v>627.32000000000005</v>
      </c>
      <c r="D9" s="54">
        <f>E9/C9</f>
        <v>408.08518778294967</v>
      </c>
      <c r="E9" s="55">
        <v>256000</v>
      </c>
      <c r="F9" s="56">
        <f>E9*90%</f>
        <v>230400</v>
      </c>
      <c r="G9" s="56">
        <f>E9/10</f>
        <v>25600</v>
      </c>
      <c r="H9" s="57">
        <f t="shared" si="0"/>
        <v>76800</v>
      </c>
      <c r="I9" s="58">
        <f t="shared" ref="I9:I50" si="1">E9*40%/31</f>
        <v>3303.2258064516127</v>
      </c>
      <c r="J9" s="59">
        <f t="shared" ref="J9:J50" si="2">E9*30%/5</f>
        <v>15360</v>
      </c>
      <c r="K9" s="60" t="s">
        <v>9</v>
      </c>
    </row>
    <row r="10" spans="1:11" ht="15.6" thickTop="1" thickBot="1" x14ac:dyDescent="0.35">
      <c r="A10" s="14" t="s">
        <v>8</v>
      </c>
      <c r="B10" s="15">
        <v>6</v>
      </c>
      <c r="C10" s="16">
        <v>627.32000000000005</v>
      </c>
      <c r="D10" s="17">
        <f>E10/C10</f>
        <v>406.4911050181725</v>
      </c>
      <c r="E10" s="18">
        <v>255000</v>
      </c>
      <c r="F10" s="19">
        <f t="shared" ref="F10:F50" si="3">E10*90%</f>
        <v>229500</v>
      </c>
      <c r="G10" s="19">
        <f t="shared" ref="G10:G50" si="4">E10/10</f>
        <v>25500</v>
      </c>
      <c r="H10" s="20">
        <f t="shared" si="0"/>
        <v>76500</v>
      </c>
      <c r="I10" s="11">
        <f t="shared" si="1"/>
        <v>3290.3225806451615</v>
      </c>
      <c r="J10" s="12">
        <f t="shared" si="2"/>
        <v>15300</v>
      </c>
      <c r="K10" s="13"/>
    </row>
    <row r="11" spans="1:11" ht="15.6" thickTop="1" thickBot="1" x14ac:dyDescent="0.35">
      <c r="A11" s="51" t="s">
        <v>8</v>
      </c>
      <c r="B11" s="52">
        <v>7</v>
      </c>
      <c r="C11" s="53">
        <v>665.63</v>
      </c>
      <c r="D11" s="54">
        <f>E11/C11</f>
        <v>398.11907516187671</v>
      </c>
      <c r="E11" s="55">
        <v>265000</v>
      </c>
      <c r="F11" s="56">
        <f t="shared" si="3"/>
        <v>238500</v>
      </c>
      <c r="G11" s="56">
        <f t="shared" si="4"/>
        <v>26500</v>
      </c>
      <c r="H11" s="57">
        <f t="shared" si="0"/>
        <v>79500</v>
      </c>
      <c r="I11" s="58">
        <f t="shared" si="1"/>
        <v>3419.3548387096776</v>
      </c>
      <c r="J11" s="59">
        <f t="shared" si="2"/>
        <v>15900</v>
      </c>
      <c r="K11" s="60" t="s">
        <v>30</v>
      </c>
    </row>
    <row r="12" spans="1:11" ht="15.6" thickTop="1" thickBot="1" x14ac:dyDescent="0.35">
      <c r="A12" s="14" t="s">
        <v>10</v>
      </c>
      <c r="B12" s="15">
        <v>4</v>
      </c>
      <c r="C12" s="16">
        <v>523.75</v>
      </c>
      <c r="D12" s="17">
        <f t="shared" ref="D12:D15" si="5">E12/C12</f>
        <v>496.4200477326969</v>
      </c>
      <c r="E12" s="21">
        <v>260000</v>
      </c>
      <c r="F12" s="19">
        <f t="shared" si="3"/>
        <v>234000</v>
      </c>
      <c r="G12" s="19">
        <f t="shared" si="4"/>
        <v>26000</v>
      </c>
      <c r="H12" s="20">
        <f t="shared" si="0"/>
        <v>78000</v>
      </c>
      <c r="I12" s="11">
        <f t="shared" si="1"/>
        <v>3354.8387096774195</v>
      </c>
      <c r="J12" s="12">
        <f t="shared" si="2"/>
        <v>15600</v>
      </c>
      <c r="K12" s="13"/>
    </row>
    <row r="13" spans="1:11" ht="15.6" thickTop="1" thickBot="1" x14ac:dyDescent="0.35">
      <c r="A13" s="14" t="s">
        <v>10</v>
      </c>
      <c r="B13" s="15">
        <v>5</v>
      </c>
      <c r="C13" s="16">
        <v>523.75</v>
      </c>
      <c r="D13" s="17">
        <f t="shared" si="5"/>
        <v>477.326968973747</v>
      </c>
      <c r="E13" s="21">
        <v>250000</v>
      </c>
      <c r="F13" s="19">
        <f t="shared" si="3"/>
        <v>225000</v>
      </c>
      <c r="G13" s="19">
        <f t="shared" si="4"/>
        <v>25000</v>
      </c>
      <c r="H13" s="20">
        <f t="shared" si="0"/>
        <v>75000</v>
      </c>
      <c r="I13" s="11">
        <f t="shared" si="1"/>
        <v>3225.8064516129034</v>
      </c>
      <c r="J13" s="12">
        <f t="shared" si="2"/>
        <v>15000</v>
      </c>
      <c r="K13" s="13"/>
    </row>
    <row r="14" spans="1:11" ht="15.6" thickTop="1" thickBot="1" x14ac:dyDescent="0.35">
      <c r="A14" s="14" t="s">
        <v>10</v>
      </c>
      <c r="B14" s="15">
        <v>6</v>
      </c>
      <c r="C14" s="16">
        <v>523.75</v>
      </c>
      <c r="D14" s="17">
        <f t="shared" si="5"/>
        <v>458.23389021479716</v>
      </c>
      <c r="E14" s="21">
        <v>240000</v>
      </c>
      <c r="F14" s="19">
        <f t="shared" si="3"/>
        <v>216000</v>
      </c>
      <c r="G14" s="19">
        <f t="shared" si="4"/>
        <v>24000</v>
      </c>
      <c r="H14" s="20">
        <f t="shared" si="0"/>
        <v>72000</v>
      </c>
      <c r="I14" s="11">
        <f t="shared" si="1"/>
        <v>3096.7741935483873</v>
      </c>
      <c r="J14" s="12">
        <f t="shared" si="2"/>
        <v>14400</v>
      </c>
      <c r="K14" s="13"/>
    </row>
    <row r="15" spans="1:11" ht="15.6" thickTop="1" thickBot="1" x14ac:dyDescent="0.35">
      <c r="A15" s="14" t="s">
        <v>10</v>
      </c>
      <c r="B15" s="15">
        <v>9</v>
      </c>
      <c r="C15" s="16">
        <v>615.78</v>
      </c>
      <c r="D15" s="17">
        <f t="shared" si="5"/>
        <v>422.22871804865377</v>
      </c>
      <c r="E15" s="21">
        <v>260000</v>
      </c>
      <c r="F15" s="19">
        <f t="shared" si="3"/>
        <v>234000</v>
      </c>
      <c r="G15" s="19">
        <f t="shared" si="4"/>
        <v>26000</v>
      </c>
      <c r="H15" s="20">
        <f t="shared" si="0"/>
        <v>78000</v>
      </c>
      <c r="I15" s="11">
        <f t="shared" si="1"/>
        <v>3354.8387096774195</v>
      </c>
      <c r="J15" s="12">
        <f t="shared" si="2"/>
        <v>15600</v>
      </c>
      <c r="K15" s="13"/>
    </row>
    <row r="16" spans="1:11" ht="16.5" thickTop="1" thickBot="1" x14ac:dyDescent="0.3">
      <c r="A16" s="14" t="s">
        <v>11</v>
      </c>
      <c r="B16" s="15">
        <v>3</v>
      </c>
      <c r="C16" s="16">
        <v>613.55999999999995</v>
      </c>
      <c r="D16" s="17">
        <f>E16/C16</f>
        <v>423.75643783819027</v>
      </c>
      <c r="E16" s="21">
        <v>260000</v>
      </c>
      <c r="F16" s="19">
        <f t="shared" si="3"/>
        <v>234000</v>
      </c>
      <c r="G16" s="19">
        <f t="shared" si="4"/>
        <v>26000</v>
      </c>
      <c r="H16" s="20">
        <f t="shared" si="0"/>
        <v>78000</v>
      </c>
      <c r="I16" s="11">
        <f t="shared" si="1"/>
        <v>3354.8387096774195</v>
      </c>
      <c r="J16" s="12">
        <f t="shared" si="2"/>
        <v>15600</v>
      </c>
      <c r="K16" s="13"/>
    </row>
    <row r="17" spans="1:11" ht="16.5" thickTop="1" thickBot="1" x14ac:dyDescent="0.3">
      <c r="A17" s="14" t="s">
        <v>11</v>
      </c>
      <c r="B17" s="15">
        <v>4</v>
      </c>
      <c r="C17" s="16">
        <v>613.55999999999995</v>
      </c>
      <c r="D17" s="17">
        <f t="shared" ref="D17:D20" si="6">E17/C17</f>
        <v>399.30895103983312</v>
      </c>
      <c r="E17" s="21">
        <v>245000</v>
      </c>
      <c r="F17" s="19">
        <f t="shared" si="3"/>
        <v>220500</v>
      </c>
      <c r="G17" s="19">
        <f t="shared" si="4"/>
        <v>24500</v>
      </c>
      <c r="H17" s="20">
        <f t="shared" si="0"/>
        <v>73500</v>
      </c>
      <c r="I17" s="11">
        <f t="shared" si="1"/>
        <v>3161.2903225806454</v>
      </c>
      <c r="J17" s="12">
        <f t="shared" si="2"/>
        <v>14700</v>
      </c>
      <c r="K17" s="13"/>
    </row>
    <row r="18" spans="1:11" ht="16.5" thickTop="1" thickBot="1" x14ac:dyDescent="0.3">
      <c r="A18" s="14" t="s">
        <v>11</v>
      </c>
      <c r="B18" s="15">
        <v>5</v>
      </c>
      <c r="C18" s="16">
        <v>613.55999999999995</v>
      </c>
      <c r="D18" s="17">
        <f t="shared" si="6"/>
        <v>407.45811330595217</v>
      </c>
      <c r="E18" s="21">
        <v>250000</v>
      </c>
      <c r="F18" s="19">
        <f t="shared" si="3"/>
        <v>225000</v>
      </c>
      <c r="G18" s="19">
        <f t="shared" si="4"/>
        <v>25000</v>
      </c>
      <c r="H18" s="20">
        <f t="shared" si="0"/>
        <v>75000</v>
      </c>
      <c r="I18" s="11">
        <f t="shared" si="1"/>
        <v>3225.8064516129034</v>
      </c>
      <c r="J18" s="12">
        <f t="shared" si="2"/>
        <v>15000</v>
      </c>
      <c r="K18" s="13"/>
    </row>
    <row r="19" spans="1:11" ht="16.5" thickTop="1" thickBot="1" x14ac:dyDescent="0.3">
      <c r="A19" s="14" t="s">
        <v>11</v>
      </c>
      <c r="B19" s="15">
        <v>6</v>
      </c>
      <c r="C19" s="16">
        <v>613.55999999999995</v>
      </c>
      <c r="D19" s="17">
        <f t="shared" si="6"/>
        <v>423.75643783819027</v>
      </c>
      <c r="E19" s="21">
        <v>260000</v>
      </c>
      <c r="F19" s="19">
        <f t="shared" si="3"/>
        <v>234000</v>
      </c>
      <c r="G19" s="19">
        <f t="shared" si="4"/>
        <v>26000</v>
      </c>
      <c r="H19" s="20">
        <f t="shared" si="0"/>
        <v>78000</v>
      </c>
      <c r="I19" s="11">
        <f t="shared" si="1"/>
        <v>3354.8387096774195</v>
      </c>
      <c r="J19" s="12">
        <f t="shared" si="2"/>
        <v>15600</v>
      </c>
      <c r="K19" s="13"/>
    </row>
    <row r="20" spans="1:11" ht="16.5" thickTop="1" thickBot="1" x14ac:dyDescent="0.3">
      <c r="A20" s="14" t="s">
        <v>12</v>
      </c>
      <c r="B20" s="15">
        <v>1</v>
      </c>
      <c r="C20" s="16">
        <v>715.94</v>
      </c>
      <c r="D20" s="17">
        <f t="shared" si="6"/>
        <v>488.86778221638679</v>
      </c>
      <c r="E20" s="21">
        <v>350000</v>
      </c>
      <c r="F20" s="19">
        <f t="shared" si="3"/>
        <v>315000</v>
      </c>
      <c r="G20" s="19">
        <f t="shared" si="4"/>
        <v>35000</v>
      </c>
      <c r="H20" s="20">
        <f t="shared" si="0"/>
        <v>105000</v>
      </c>
      <c r="I20" s="11">
        <f t="shared" si="1"/>
        <v>4516.1290322580644</v>
      </c>
      <c r="J20" s="12">
        <f t="shared" si="2"/>
        <v>21000</v>
      </c>
      <c r="K20" s="13"/>
    </row>
    <row r="21" spans="1:11" ht="16.5" thickTop="1" thickBot="1" x14ac:dyDescent="0.3">
      <c r="A21" s="14" t="s">
        <v>12</v>
      </c>
      <c r="B21" s="15">
        <v>2</v>
      </c>
      <c r="C21" s="16">
        <v>632.08000000000004</v>
      </c>
      <c r="D21" s="17">
        <f>E21/C21</f>
        <v>522.08581192254144</v>
      </c>
      <c r="E21" s="21">
        <v>330000</v>
      </c>
      <c r="F21" s="19">
        <f t="shared" si="3"/>
        <v>297000</v>
      </c>
      <c r="G21" s="19">
        <f t="shared" si="4"/>
        <v>33000</v>
      </c>
      <c r="H21" s="20">
        <f t="shared" si="0"/>
        <v>99000</v>
      </c>
      <c r="I21" s="11">
        <f t="shared" si="1"/>
        <v>4258.0645161290322</v>
      </c>
      <c r="J21" s="12">
        <f t="shared" si="2"/>
        <v>19800</v>
      </c>
      <c r="K21" s="13"/>
    </row>
    <row r="22" spans="1:11" ht="16.5" thickTop="1" thickBot="1" x14ac:dyDescent="0.3">
      <c r="A22" s="14" t="s">
        <v>12</v>
      </c>
      <c r="B22" s="15">
        <v>6</v>
      </c>
      <c r="C22" s="16">
        <v>730.54</v>
      </c>
      <c r="D22" s="17">
        <f>E22/C22</f>
        <v>355.90111424425771</v>
      </c>
      <c r="E22" s="21">
        <v>260000</v>
      </c>
      <c r="F22" s="19">
        <f t="shared" si="3"/>
        <v>234000</v>
      </c>
      <c r="G22" s="19">
        <f t="shared" si="4"/>
        <v>26000</v>
      </c>
      <c r="H22" s="20">
        <f t="shared" si="0"/>
        <v>78000</v>
      </c>
      <c r="I22" s="11">
        <f t="shared" si="1"/>
        <v>3354.8387096774195</v>
      </c>
      <c r="J22" s="12">
        <f t="shared" si="2"/>
        <v>15600</v>
      </c>
      <c r="K22" s="13"/>
    </row>
    <row r="23" spans="1:11" ht="16.5" thickTop="1" thickBot="1" x14ac:dyDescent="0.3">
      <c r="A23" s="14" t="s">
        <v>12</v>
      </c>
      <c r="B23" s="15">
        <v>8</v>
      </c>
      <c r="C23" s="16">
        <v>657.07</v>
      </c>
      <c r="D23" s="17">
        <f>E23/C23</f>
        <v>456.57235910937948</v>
      </c>
      <c r="E23" s="21">
        <v>300000</v>
      </c>
      <c r="F23" s="19">
        <f t="shared" si="3"/>
        <v>270000</v>
      </c>
      <c r="G23" s="19">
        <f t="shared" si="4"/>
        <v>30000</v>
      </c>
      <c r="H23" s="20">
        <f t="shared" si="0"/>
        <v>90000</v>
      </c>
      <c r="I23" s="11">
        <f t="shared" si="1"/>
        <v>3870.9677419354839</v>
      </c>
      <c r="J23" s="12">
        <f t="shared" si="2"/>
        <v>18000</v>
      </c>
      <c r="K23" s="13"/>
    </row>
    <row r="24" spans="1:11" ht="16.5" thickTop="1" thickBot="1" x14ac:dyDescent="0.3">
      <c r="A24" s="22" t="s">
        <v>12</v>
      </c>
      <c r="B24" s="23">
        <v>9</v>
      </c>
      <c r="C24" s="24">
        <v>657.07</v>
      </c>
      <c r="D24" s="25">
        <f>E24/C24</f>
        <v>456.57235910937948</v>
      </c>
      <c r="E24" s="26">
        <v>300000</v>
      </c>
      <c r="F24" s="27">
        <f t="shared" si="3"/>
        <v>270000</v>
      </c>
      <c r="G24" s="27">
        <f t="shared" si="4"/>
        <v>30000</v>
      </c>
      <c r="H24" s="28">
        <f t="shared" si="0"/>
        <v>90000</v>
      </c>
      <c r="I24" s="11">
        <f t="shared" si="1"/>
        <v>3870.9677419354839</v>
      </c>
      <c r="J24" s="12">
        <f t="shared" si="2"/>
        <v>18000</v>
      </c>
      <c r="K24" s="29"/>
    </row>
    <row r="25" spans="1:11" ht="16.5" thickTop="1" thickBot="1" x14ac:dyDescent="0.3">
      <c r="A25" s="22" t="s">
        <v>12</v>
      </c>
      <c r="B25" s="23">
        <v>10</v>
      </c>
      <c r="C25" s="24">
        <v>657.08</v>
      </c>
      <c r="D25" s="25">
        <f t="shared" ref="D25:D32" si="7">E25/C25</f>
        <v>456.56541060449257</v>
      </c>
      <c r="E25" s="26">
        <v>300000</v>
      </c>
      <c r="F25" s="27">
        <f t="shared" si="3"/>
        <v>270000</v>
      </c>
      <c r="G25" s="27">
        <f t="shared" si="4"/>
        <v>30000</v>
      </c>
      <c r="H25" s="28">
        <f t="shared" si="0"/>
        <v>90000</v>
      </c>
      <c r="I25" s="11">
        <f t="shared" si="1"/>
        <v>3870.9677419354839</v>
      </c>
      <c r="J25" s="12">
        <f t="shared" si="2"/>
        <v>18000</v>
      </c>
      <c r="K25" s="29"/>
    </row>
    <row r="26" spans="1:11" ht="16.5" thickTop="1" thickBot="1" x14ac:dyDescent="0.3">
      <c r="A26" s="51" t="s">
        <v>13</v>
      </c>
      <c r="B26" s="52">
        <v>4</v>
      </c>
      <c r="C26" s="53">
        <v>732.96</v>
      </c>
      <c r="D26" s="54">
        <f t="shared" si="7"/>
        <v>504.80244488103034</v>
      </c>
      <c r="E26" s="55">
        <v>370000</v>
      </c>
      <c r="F26" s="56">
        <f t="shared" si="3"/>
        <v>333000</v>
      </c>
      <c r="G26" s="56">
        <f t="shared" si="4"/>
        <v>37000</v>
      </c>
      <c r="H26" s="57">
        <f t="shared" si="0"/>
        <v>111000</v>
      </c>
      <c r="I26" s="58">
        <f t="shared" si="1"/>
        <v>4774.1935483870966</v>
      </c>
      <c r="J26" s="59">
        <f t="shared" si="2"/>
        <v>22200</v>
      </c>
      <c r="K26" s="60" t="s">
        <v>9</v>
      </c>
    </row>
    <row r="27" spans="1:11" ht="16.5" thickTop="1" thickBot="1" x14ac:dyDescent="0.3">
      <c r="A27" s="51" t="s">
        <v>13</v>
      </c>
      <c r="B27" s="52">
        <v>5</v>
      </c>
      <c r="C27" s="53">
        <v>749.43</v>
      </c>
      <c r="D27" s="54">
        <f t="shared" si="7"/>
        <v>493.70855183272624</v>
      </c>
      <c r="E27" s="55">
        <v>370000</v>
      </c>
      <c r="F27" s="56">
        <f t="shared" si="3"/>
        <v>333000</v>
      </c>
      <c r="G27" s="56">
        <f t="shared" si="4"/>
        <v>37000</v>
      </c>
      <c r="H27" s="57">
        <f t="shared" si="0"/>
        <v>111000</v>
      </c>
      <c r="I27" s="58">
        <f t="shared" si="1"/>
        <v>4774.1935483870966</v>
      </c>
      <c r="J27" s="59">
        <f t="shared" si="2"/>
        <v>22200</v>
      </c>
      <c r="K27" s="60" t="s">
        <v>9</v>
      </c>
    </row>
    <row r="28" spans="1:11" ht="16.5" thickTop="1" thickBot="1" x14ac:dyDescent="0.3">
      <c r="A28" s="51" t="s">
        <v>13</v>
      </c>
      <c r="B28" s="52">
        <v>6</v>
      </c>
      <c r="C28" s="53">
        <v>753.42</v>
      </c>
      <c r="D28" s="54">
        <f t="shared" si="7"/>
        <v>491.09394494438698</v>
      </c>
      <c r="E28" s="55">
        <v>370000</v>
      </c>
      <c r="F28" s="56">
        <f t="shared" si="3"/>
        <v>333000</v>
      </c>
      <c r="G28" s="56">
        <f t="shared" si="4"/>
        <v>37000</v>
      </c>
      <c r="H28" s="57">
        <f t="shared" si="0"/>
        <v>111000</v>
      </c>
      <c r="I28" s="58">
        <f t="shared" si="1"/>
        <v>4774.1935483870966</v>
      </c>
      <c r="J28" s="59">
        <f t="shared" si="2"/>
        <v>22200</v>
      </c>
      <c r="K28" s="60" t="s">
        <v>9</v>
      </c>
    </row>
    <row r="29" spans="1:11" ht="16.5" thickTop="1" thickBot="1" x14ac:dyDescent="0.3">
      <c r="A29" s="14" t="s">
        <v>13</v>
      </c>
      <c r="B29" s="15">
        <v>10</v>
      </c>
      <c r="C29" s="16">
        <v>597.24</v>
      </c>
      <c r="D29" s="17">
        <f t="shared" si="7"/>
        <v>468.8232536333802</v>
      </c>
      <c r="E29" s="21">
        <v>280000</v>
      </c>
      <c r="F29" s="19">
        <f t="shared" si="3"/>
        <v>252000</v>
      </c>
      <c r="G29" s="19">
        <f t="shared" si="4"/>
        <v>28000</v>
      </c>
      <c r="H29" s="20">
        <f t="shared" si="0"/>
        <v>84000</v>
      </c>
      <c r="I29" s="11">
        <f t="shared" si="1"/>
        <v>3612.9032258064517</v>
      </c>
      <c r="J29" s="12">
        <f t="shared" si="2"/>
        <v>16800</v>
      </c>
      <c r="K29" s="13"/>
    </row>
    <row r="30" spans="1:11" ht="16.5" thickTop="1" thickBot="1" x14ac:dyDescent="0.3">
      <c r="A30" s="14" t="s">
        <v>13</v>
      </c>
      <c r="B30" s="15">
        <v>12</v>
      </c>
      <c r="C30" s="16">
        <v>863.03</v>
      </c>
      <c r="D30" s="17">
        <f t="shared" si="7"/>
        <v>440.30914336697452</v>
      </c>
      <c r="E30" s="21">
        <v>380000</v>
      </c>
      <c r="F30" s="19">
        <f t="shared" si="3"/>
        <v>342000</v>
      </c>
      <c r="G30" s="19">
        <f t="shared" si="4"/>
        <v>38000</v>
      </c>
      <c r="H30" s="20">
        <f t="shared" si="0"/>
        <v>114000</v>
      </c>
      <c r="I30" s="11">
        <f t="shared" si="1"/>
        <v>4903.2258064516127</v>
      </c>
      <c r="J30" s="12">
        <f t="shared" si="2"/>
        <v>22800</v>
      </c>
      <c r="K30" s="13"/>
    </row>
    <row r="31" spans="1:11" ht="16.5" thickTop="1" thickBot="1" x14ac:dyDescent="0.3">
      <c r="A31" s="14" t="s">
        <v>13</v>
      </c>
      <c r="B31" s="15">
        <v>14</v>
      </c>
      <c r="C31" s="16">
        <v>673.33</v>
      </c>
      <c r="D31" s="17">
        <f t="shared" si="7"/>
        <v>519.80455348788848</v>
      </c>
      <c r="E31" s="21">
        <v>350000</v>
      </c>
      <c r="F31" s="19">
        <f t="shared" si="3"/>
        <v>315000</v>
      </c>
      <c r="G31" s="19">
        <f t="shared" si="4"/>
        <v>35000</v>
      </c>
      <c r="H31" s="20">
        <f t="shared" si="0"/>
        <v>105000</v>
      </c>
      <c r="I31" s="11">
        <f t="shared" si="1"/>
        <v>4516.1290322580644</v>
      </c>
      <c r="J31" s="12">
        <f t="shared" si="2"/>
        <v>21000</v>
      </c>
      <c r="K31" s="13"/>
    </row>
    <row r="32" spans="1:11" ht="16.5" thickTop="1" thickBot="1" x14ac:dyDescent="0.3">
      <c r="A32" s="51" t="s">
        <v>13</v>
      </c>
      <c r="B32" s="52">
        <v>17</v>
      </c>
      <c r="C32" s="53">
        <v>799.19</v>
      </c>
      <c r="D32" s="54">
        <f t="shared" si="7"/>
        <v>475.48142494275453</v>
      </c>
      <c r="E32" s="55">
        <v>380000</v>
      </c>
      <c r="F32" s="56">
        <f t="shared" si="3"/>
        <v>342000</v>
      </c>
      <c r="G32" s="56">
        <f t="shared" si="4"/>
        <v>38000</v>
      </c>
      <c r="H32" s="57">
        <f t="shared" si="0"/>
        <v>114000</v>
      </c>
      <c r="I32" s="58">
        <f t="shared" si="1"/>
        <v>4903.2258064516127</v>
      </c>
      <c r="J32" s="59">
        <f t="shared" si="2"/>
        <v>22800</v>
      </c>
      <c r="K32" s="60" t="s">
        <v>9</v>
      </c>
    </row>
    <row r="33" spans="1:11" ht="16.5" thickTop="1" thickBot="1" x14ac:dyDescent="0.3">
      <c r="A33" s="51" t="s">
        <v>13</v>
      </c>
      <c r="B33" s="52">
        <v>18</v>
      </c>
      <c r="C33" s="53">
        <v>694.65</v>
      </c>
      <c r="D33" s="54">
        <f>E33/C33</f>
        <v>489.4551212840999</v>
      </c>
      <c r="E33" s="55">
        <v>340000</v>
      </c>
      <c r="F33" s="56">
        <f t="shared" si="3"/>
        <v>306000</v>
      </c>
      <c r="G33" s="56">
        <f t="shared" si="4"/>
        <v>34000</v>
      </c>
      <c r="H33" s="57">
        <f t="shared" si="0"/>
        <v>102000</v>
      </c>
      <c r="I33" s="58">
        <f t="shared" si="1"/>
        <v>4387.0967741935483</v>
      </c>
      <c r="J33" s="59">
        <f t="shared" si="2"/>
        <v>20400</v>
      </c>
      <c r="K33" s="60" t="s">
        <v>9</v>
      </c>
    </row>
    <row r="34" spans="1:11" ht="16.5" thickTop="1" thickBot="1" x14ac:dyDescent="0.3">
      <c r="A34" s="51" t="s">
        <v>14</v>
      </c>
      <c r="B34" s="52">
        <v>1</v>
      </c>
      <c r="C34" s="53">
        <v>721.92</v>
      </c>
      <c r="D34" s="54">
        <f t="shared" ref="D34:D39" si="8">E34/C34</f>
        <v>484.81826241134752</v>
      </c>
      <c r="E34" s="55">
        <v>350000</v>
      </c>
      <c r="F34" s="56">
        <f t="shared" si="3"/>
        <v>315000</v>
      </c>
      <c r="G34" s="56">
        <f t="shared" si="4"/>
        <v>35000</v>
      </c>
      <c r="H34" s="57">
        <f t="shared" si="0"/>
        <v>105000</v>
      </c>
      <c r="I34" s="58">
        <f t="shared" si="1"/>
        <v>4516.1290322580644</v>
      </c>
      <c r="J34" s="59">
        <f t="shared" si="2"/>
        <v>21000</v>
      </c>
      <c r="K34" s="60" t="s">
        <v>9</v>
      </c>
    </row>
    <row r="35" spans="1:11" ht="16.5" thickTop="1" thickBot="1" x14ac:dyDescent="0.3">
      <c r="A35" s="51" t="s">
        <v>14</v>
      </c>
      <c r="B35" s="52">
        <v>2</v>
      </c>
      <c r="C35" s="53">
        <v>738.44</v>
      </c>
      <c r="D35" s="54">
        <f t="shared" si="8"/>
        <v>460.43009587779642</v>
      </c>
      <c r="E35" s="55">
        <v>340000</v>
      </c>
      <c r="F35" s="56">
        <f t="shared" si="3"/>
        <v>306000</v>
      </c>
      <c r="G35" s="56">
        <f t="shared" si="4"/>
        <v>34000</v>
      </c>
      <c r="H35" s="57">
        <f t="shared" si="0"/>
        <v>102000</v>
      </c>
      <c r="I35" s="58">
        <f t="shared" si="1"/>
        <v>4387.0967741935483</v>
      </c>
      <c r="J35" s="59">
        <f t="shared" si="2"/>
        <v>20400</v>
      </c>
      <c r="K35" s="60" t="s">
        <v>9</v>
      </c>
    </row>
    <row r="36" spans="1:11" ht="16.5" thickTop="1" thickBot="1" x14ac:dyDescent="0.3">
      <c r="A36" s="14" t="s">
        <v>14</v>
      </c>
      <c r="B36" s="15">
        <v>5</v>
      </c>
      <c r="C36" s="16">
        <v>659.68</v>
      </c>
      <c r="D36" s="17">
        <f t="shared" si="8"/>
        <v>485.08367693427118</v>
      </c>
      <c r="E36" s="21">
        <v>320000</v>
      </c>
      <c r="F36" s="19">
        <f t="shared" si="3"/>
        <v>288000</v>
      </c>
      <c r="G36" s="19">
        <f t="shared" si="4"/>
        <v>32000</v>
      </c>
      <c r="H36" s="20">
        <f t="shared" si="0"/>
        <v>96000</v>
      </c>
      <c r="I36" s="11">
        <f t="shared" si="1"/>
        <v>4129.0322580645161</v>
      </c>
      <c r="J36" s="12">
        <f t="shared" si="2"/>
        <v>19200</v>
      </c>
      <c r="K36" s="13"/>
    </row>
    <row r="37" spans="1:11" ht="16.5" thickTop="1" thickBot="1" x14ac:dyDescent="0.3">
      <c r="A37" s="14" t="s">
        <v>14</v>
      </c>
      <c r="B37" s="15">
        <v>8</v>
      </c>
      <c r="C37" s="16">
        <v>669.91</v>
      </c>
      <c r="D37" s="17">
        <f t="shared" si="8"/>
        <v>403.03921422280609</v>
      </c>
      <c r="E37" s="21">
        <v>270000</v>
      </c>
      <c r="F37" s="19">
        <f t="shared" si="3"/>
        <v>243000</v>
      </c>
      <c r="G37" s="19">
        <f t="shared" si="4"/>
        <v>27000</v>
      </c>
      <c r="H37" s="20">
        <f t="shared" si="0"/>
        <v>81000</v>
      </c>
      <c r="I37" s="11">
        <f t="shared" si="1"/>
        <v>3483.8709677419356</v>
      </c>
      <c r="J37" s="12">
        <f t="shared" si="2"/>
        <v>16200</v>
      </c>
      <c r="K37" s="13"/>
    </row>
    <row r="38" spans="1:11" ht="16.5" thickTop="1" thickBot="1" x14ac:dyDescent="0.3">
      <c r="A38" s="14" t="s">
        <v>14</v>
      </c>
      <c r="B38" s="15">
        <v>10</v>
      </c>
      <c r="C38" s="16">
        <v>740</v>
      </c>
      <c r="D38" s="17">
        <f t="shared" si="8"/>
        <v>432.43243243243245</v>
      </c>
      <c r="E38" s="21">
        <v>320000</v>
      </c>
      <c r="F38" s="19">
        <f t="shared" si="3"/>
        <v>288000</v>
      </c>
      <c r="G38" s="19">
        <f t="shared" si="4"/>
        <v>32000</v>
      </c>
      <c r="H38" s="20">
        <f t="shared" si="0"/>
        <v>96000</v>
      </c>
      <c r="I38" s="11">
        <f t="shared" si="1"/>
        <v>4129.0322580645161</v>
      </c>
      <c r="J38" s="12">
        <f t="shared" si="2"/>
        <v>19200</v>
      </c>
      <c r="K38" s="13"/>
    </row>
    <row r="39" spans="1:11" ht="16.5" thickTop="1" thickBot="1" x14ac:dyDescent="0.3">
      <c r="A39" s="14" t="s">
        <v>14</v>
      </c>
      <c r="B39" s="15">
        <v>11</v>
      </c>
      <c r="C39" s="16">
        <v>740</v>
      </c>
      <c r="D39" s="17">
        <f t="shared" si="8"/>
        <v>432.43243243243245</v>
      </c>
      <c r="E39" s="21">
        <v>320000</v>
      </c>
      <c r="F39" s="19">
        <f t="shared" si="3"/>
        <v>288000</v>
      </c>
      <c r="G39" s="19">
        <f t="shared" si="4"/>
        <v>32000</v>
      </c>
      <c r="H39" s="20">
        <f t="shared" si="0"/>
        <v>96000</v>
      </c>
      <c r="I39" s="11">
        <f t="shared" si="1"/>
        <v>4129.0322580645161</v>
      </c>
      <c r="J39" s="12">
        <f t="shared" si="2"/>
        <v>19200</v>
      </c>
      <c r="K39" s="13"/>
    </row>
    <row r="40" spans="1:11" ht="16.5" thickTop="1" thickBot="1" x14ac:dyDescent="0.3">
      <c r="A40" s="51" t="s">
        <v>15</v>
      </c>
      <c r="B40" s="52">
        <v>1</v>
      </c>
      <c r="C40" s="53">
        <v>576.15</v>
      </c>
      <c r="D40" s="54">
        <f>E40/C40</f>
        <v>538.05432613034804</v>
      </c>
      <c r="E40" s="55">
        <v>310000</v>
      </c>
      <c r="F40" s="56">
        <f t="shared" si="3"/>
        <v>279000</v>
      </c>
      <c r="G40" s="56">
        <f t="shared" si="4"/>
        <v>31000</v>
      </c>
      <c r="H40" s="57">
        <f t="shared" si="0"/>
        <v>93000</v>
      </c>
      <c r="I40" s="58">
        <f t="shared" si="1"/>
        <v>4000</v>
      </c>
      <c r="J40" s="59">
        <f t="shared" si="2"/>
        <v>18600</v>
      </c>
      <c r="K40" s="60" t="s">
        <v>9</v>
      </c>
    </row>
    <row r="41" spans="1:11" ht="16.5" thickTop="1" thickBot="1" x14ac:dyDescent="0.3">
      <c r="A41" s="51" t="s">
        <v>15</v>
      </c>
      <c r="B41" s="52">
        <v>2</v>
      </c>
      <c r="C41" s="53">
        <v>657.1</v>
      </c>
      <c r="D41" s="54">
        <f t="shared" ref="D41:D43" si="9">E41/C41</f>
        <v>509.81585755592755</v>
      </c>
      <c r="E41" s="55">
        <v>335000</v>
      </c>
      <c r="F41" s="56">
        <f t="shared" si="3"/>
        <v>301500</v>
      </c>
      <c r="G41" s="56">
        <f t="shared" si="4"/>
        <v>33500</v>
      </c>
      <c r="H41" s="57">
        <f t="shared" si="0"/>
        <v>100500</v>
      </c>
      <c r="I41" s="58">
        <f t="shared" si="1"/>
        <v>4322.5806451612907</v>
      </c>
      <c r="J41" s="59">
        <f t="shared" si="2"/>
        <v>20100</v>
      </c>
      <c r="K41" s="60" t="s">
        <v>9</v>
      </c>
    </row>
    <row r="42" spans="1:11" ht="16.5" thickTop="1" thickBot="1" x14ac:dyDescent="0.3">
      <c r="A42" s="51" t="s">
        <v>15</v>
      </c>
      <c r="B42" s="52">
        <v>3</v>
      </c>
      <c r="C42" s="53">
        <v>657.1</v>
      </c>
      <c r="D42" s="54">
        <f t="shared" si="9"/>
        <v>509.81585755592755</v>
      </c>
      <c r="E42" s="55">
        <v>335000</v>
      </c>
      <c r="F42" s="56">
        <f t="shared" si="3"/>
        <v>301500</v>
      </c>
      <c r="G42" s="56">
        <f t="shared" si="4"/>
        <v>33500</v>
      </c>
      <c r="H42" s="57">
        <f t="shared" si="0"/>
        <v>100500</v>
      </c>
      <c r="I42" s="58">
        <f t="shared" si="1"/>
        <v>4322.5806451612907</v>
      </c>
      <c r="J42" s="59">
        <f t="shared" si="2"/>
        <v>20100</v>
      </c>
      <c r="K42" s="60" t="s">
        <v>9</v>
      </c>
    </row>
    <row r="43" spans="1:11" ht="16.5" thickTop="1" thickBot="1" x14ac:dyDescent="0.3">
      <c r="A43" s="51" t="s">
        <v>15</v>
      </c>
      <c r="B43" s="52">
        <v>7</v>
      </c>
      <c r="C43" s="53">
        <v>657.1</v>
      </c>
      <c r="D43" s="54">
        <f t="shared" si="9"/>
        <v>502.20666565210774</v>
      </c>
      <c r="E43" s="55">
        <v>330000</v>
      </c>
      <c r="F43" s="56">
        <f t="shared" si="3"/>
        <v>297000</v>
      </c>
      <c r="G43" s="56">
        <f t="shared" si="4"/>
        <v>33000</v>
      </c>
      <c r="H43" s="57">
        <f t="shared" si="0"/>
        <v>99000</v>
      </c>
      <c r="I43" s="58">
        <f t="shared" si="1"/>
        <v>4258.0645161290322</v>
      </c>
      <c r="J43" s="59">
        <f t="shared" si="2"/>
        <v>19800</v>
      </c>
      <c r="K43" s="60" t="s">
        <v>9</v>
      </c>
    </row>
    <row r="44" spans="1:11" ht="16.5" thickTop="1" thickBot="1" x14ac:dyDescent="0.3">
      <c r="A44" s="14" t="s">
        <v>16</v>
      </c>
      <c r="B44" s="15">
        <v>1</v>
      </c>
      <c r="C44" s="16">
        <v>757.93</v>
      </c>
      <c r="D44" s="17">
        <f>E44/C44</f>
        <v>382.62108638000871</v>
      </c>
      <c r="E44" s="21">
        <v>290000</v>
      </c>
      <c r="F44" s="19">
        <f t="shared" si="3"/>
        <v>261000</v>
      </c>
      <c r="G44" s="19">
        <f t="shared" si="4"/>
        <v>29000</v>
      </c>
      <c r="H44" s="20">
        <f t="shared" si="0"/>
        <v>87000</v>
      </c>
      <c r="I44" s="11">
        <f t="shared" si="1"/>
        <v>3741.9354838709678</v>
      </c>
      <c r="J44" s="12">
        <f t="shared" si="2"/>
        <v>17400</v>
      </c>
      <c r="K44" s="13"/>
    </row>
    <row r="45" spans="1:11" ht="16.5" thickTop="1" thickBot="1" x14ac:dyDescent="0.3">
      <c r="A45" s="14" t="s">
        <v>16</v>
      </c>
      <c r="B45" s="15">
        <v>2</v>
      </c>
      <c r="C45" s="16">
        <v>652.25</v>
      </c>
      <c r="D45" s="17">
        <f t="shared" ref="D45:D47" si="10">E45/C45</f>
        <v>352.62552702184746</v>
      </c>
      <c r="E45" s="21">
        <v>230000</v>
      </c>
      <c r="F45" s="19">
        <f t="shared" si="3"/>
        <v>207000</v>
      </c>
      <c r="G45" s="19">
        <f t="shared" si="4"/>
        <v>23000</v>
      </c>
      <c r="H45" s="20">
        <f t="shared" si="0"/>
        <v>69000</v>
      </c>
      <c r="I45" s="11">
        <f t="shared" si="1"/>
        <v>2967.7419354838707</v>
      </c>
      <c r="J45" s="12">
        <f t="shared" si="2"/>
        <v>13800</v>
      </c>
      <c r="K45" s="13"/>
    </row>
    <row r="46" spans="1:11" ht="16.5" thickTop="1" thickBot="1" x14ac:dyDescent="0.3">
      <c r="A46" s="14" t="s">
        <v>16</v>
      </c>
      <c r="B46" s="15">
        <v>3</v>
      </c>
      <c r="C46" s="16">
        <v>652.39</v>
      </c>
      <c r="D46" s="17">
        <f t="shared" si="10"/>
        <v>352.54985514799432</v>
      </c>
      <c r="E46" s="21">
        <v>230000</v>
      </c>
      <c r="F46" s="19">
        <f t="shared" si="3"/>
        <v>207000</v>
      </c>
      <c r="G46" s="19">
        <f t="shared" si="4"/>
        <v>23000</v>
      </c>
      <c r="H46" s="20">
        <f t="shared" si="0"/>
        <v>69000</v>
      </c>
      <c r="I46" s="11">
        <f t="shared" si="1"/>
        <v>2967.7419354838707</v>
      </c>
      <c r="J46" s="12">
        <f t="shared" si="2"/>
        <v>13800</v>
      </c>
      <c r="K46" s="13"/>
    </row>
    <row r="47" spans="1:11" ht="16.5" thickTop="1" thickBot="1" x14ac:dyDescent="0.3">
      <c r="A47" s="14" t="s">
        <v>16</v>
      </c>
      <c r="B47" s="15">
        <v>9</v>
      </c>
      <c r="C47" s="16">
        <v>626.23</v>
      </c>
      <c r="D47" s="17">
        <f t="shared" si="10"/>
        <v>447.1200677067531</v>
      </c>
      <c r="E47" s="21">
        <v>280000</v>
      </c>
      <c r="F47" s="19">
        <f t="shared" si="3"/>
        <v>252000</v>
      </c>
      <c r="G47" s="19">
        <f t="shared" si="4"/>
        <v>28000</v>
      </c>
      <c r="H47" s="20">
        <f t="shared" si="0"/>
        <v>84000</v>
      </c>
      <c r="I47" s="11">
        <f t="shared" si="1"/>
        <v>3612.9032258064517</v>
      </c>
      <c r="J47" s="12">
        <f t="shared" si="2"/>
        <v>16800</v>
      </c>
      <c r="K47" s="13"/>
    </row>
    <row r="48" spans="1:11" ht="16.5" thickTop="1" thickBot="1" x14ac:dyDescent="0.3">
      <c r="A48" s="14" t="s">
        <v>16</v>
      </c>
      <c r="B48" s="15">
        <v>10</v>
      </c>
      <c r="C48" s="16">
        <v>665.42</v>
      </c>
      <c r="D48" s="17">
        <f>E48/C48</f>
        <v>480.89928165669807</v>
      </c>
      <c r="E48" s="21">
        <v>320000</v>
      </c>
      <c r="F48" s="19">
        <f t="shared" si="3"/>
        <v>288000</v>
      </c>
      <c r="G48" s="19">
        <f t="shared" si="4"/>
        <v>32000</v>
      </c>
      <c r="H48" s="20">
        <f t="shared" si="0"/>
        <v>96000</v>
      </c>
      <c r="I48" s="11">
        <f t="shared" si="1"/>
        <v>4129.0322580645161</v>
      </c>
      <c r="J48" s="12">
        <f t="shared" si="2"/>
        <v>19200</v>
      </c>
      <c r="K48" s="13"/>
    </row>
    <row r="49" spans="1:11" ht="16.5" thickTop="1" thickBot="1" x14ac:dyDescent="0.3">
      <c r="A49" s="14" t="s">
        <v>17</v>
      </c>
      <c r="B49" s="15">
        <v>1</v>
      </c>
      <c r="C49" s="16">
        <v>612.07000000000005</v>
      </c>
      <c r="D49" s="17">
        <f>E49/C49</f>
        <v>416.61901416504645</v>
      </c>
      <c r="E49" s="21">
        <v>255000</v>
      </c>
      <c r="F49" s="19">
        <f t="shared" si="3"/>
        <v>229500</v>
      </c>
      <c r="G49" s="19">
        <f t="shared" si="4"/>
        <v>25500</v>
      </c>
      <c r="H49" s="20">
        <f t="shared" si="0"/>
        <v>76500</v>
      </c>
      <c r="I49" s="11">
        <f t="shared" si="1"/>
        <v>3290.3225806451615</v>
      </c>
      <c r="J49" s="12">
        <f t="shared" si="2"/>
        <v>15300</v>
      </c>
      <c r="K49" s="13"/>
    </row>
    <row r="50" spans="1:11" ht="15.75" thickTop="1" x14ac:dyDescent="0.25">
      <c r="A50" s="14" t="s">
        <v>18</v>
      </c>
      <c r="B50" s="15">
        <v>1</v>
      </c>
      <c r="C50" s="16">
        <v>601.30999999999995</v>
      </c>
      <c r="D50" s="17">
        <f>E50/C50</f>
        <v>498.91071161297839</v>
      </c>
      <c r="E50" s="21">
        <v>300000</v>
      </c>
      <c r="F50" s="19">
        <f t="shared" si="3"/>
        <v>270000</v>
      </c>
      <c r="G50" s="19">
        <f t="shared" si="4"/>
        <v>30000</v>
      </c>
      <c r="H50" s="20">
        <f t="shared" si="0"/>
        <v>90000</v>
      </c>
      <c r="I50" s="11">
        <f t="shared" si="1"/>
        <v>3870.9677419354839</v>
      </c>
      <c r="J50" s="12">
        <f t="shared" si="2"/>
        <v>18000</v>
      </c>
      <c r="K50" s="13"/>
    </row>
    <row r="51" spans="1:11" ht="0.75" customHeight="1" thickBot="1" x14ac:dyDescent="0.3">
      <c r="A51" s="30" t="s">
        <v>19</v>
      </c>
      <c r="B51" s="31">
        <v>43</v>
      </c>
      <c r="C51" s="32"/>
      <c r="D51" s="33"/>
      <c r="E51" s="33">
        <f>SUM(E8:E50)</f>
        <v>12882000</v>
      </c>
      <c r="F51" s="33">
        <f>SUM(F8:F50)</f>
        <v>11593800</v>
      </c>
      <c r="G51" s="34"/>
      <c r="H51" s="34"/>
      <c r="I51" s="35"/>
      <c r="J51" s="35"/>
      <c r="K51" s="36"/>
    </row>
    <row r="52" spans="1:11" ht="0.75" customHeight="1" thickTop="1" x14ac:dyDescent="0.25">
      <c r="A52" s="46"/>
      <c r="B52" s="47"/>
      <c r="C52" s="48"/>
      <c r="D52" s="49"/>
      <c r="E52" s="49"/>
      <c r="F52" s="49"/>
      <c r="G52" s="50"/>
      <c r="H52" s="50"/>
      <c r="I52" s="50"/>
      <c r="J52" s="50"/>
      <c r="K52" s="46"/>
    </row>
    <row r="53" spans="1:11" ht="0.75" customHeight="1" x14ac:dyDescent="0.25">
      <c r="A53" s="46"/>
      <c r="B53" s="47"/>
      <c r="C53" s="48"/>
      <c r="D53" s="49"/>
      <c r="E53" s="49"/>
      <c r="F53" s="49"/>
      <c r="G53" s="50"/>
      <c r="H53" s="50"/>
      <c r="I53" s="50"/>
      <c r="J53" s="50"/>
      <c r="K53" s="46"/>
    </row>
    <row r="54" spans="1:11" ht="15" customHeight="1" x14ac:dyDescent="0.25">
      <c r="A54" s="76" t="s">
        <v>28</v>
      </c>
      <c r="B54" s="76"/>
      <c r="C54" s="76"/>
      <c r="D54" s="76"/>
      <c r="E54" s="76"/>
      <c r="F54" s="76"/>
      <c r="G54" s="76"/>
      <c r="H54" s="76"/>
      <c r="I54" s="76"/>
      <c r="J54" s="76"/>
      <c r="K54" s="76"/>
    </row>
    <row r="55" spans="1:11" x14ac:dyDescent="0.2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</row>
    <row r="56" spans="1:11" x14ac:dyDescent="0.25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</row>
    <row r="57" spans="1:11" x14ac:dyDescent="0.25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</row>
    <row r="58" spans="1:11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</row>
    <row r="59" spans="1:11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</row>
    <row r="60" spans="1:11" x14ac:dyDescent="0.25">
      <c r="A60" s="43" t="s">
        <v>20</v>
      </c>
      <c r="B60" s="43"/>
      <c r="C60" s="43"/>
      <c r="D60" s="43"/>
      <c r="E60" s="43"/>
      <c r="F60" s="43"/>
      <c r="G60" s="61" t="s">
        <v>29</v>
      </c>
      <c r="H60" s="61"/>
      <c r="I60" s="61"/>
      <c r="J60" s="61"/>
      <c r="K60" s="61"/>
    </row>
    <row r="61" spans="1:11" x14ac:dyDescent="0.25">
      <c r="A61" s="61" t="s">
        <v>21</v>
      </c>
      <c r="B61" s="61"/>
      <c r="C61" s="61"/>
      <c r="D61" s="61"/>
      <c r="E61" s="61"/>
      <c r="F61" s="44"/>
      <c r="G61" s="37"/>
      <c r="H61" s="42"/>
      <c r="I61" s="42"/>
      <c r="J61" s="42"/>
      <c r="K61" s="42"/>
    </row>
    <row r="62" spans="1:11" x14ac:dyDescent="0.25">
      <c r="A62" s="44"/>
      <c r="B62" s="44"/>
      <c r="C62" s="44"/>
      <c r="D62" s="44"/>
      <c r="E62" s="44"/>
      <c r="F62" s="44"/>
      <c r="G62" s="37"/>
      <c r="H62" s="42"/>
      <c r="I62" s="42"/>
      <c r="J62" s="42"/>
      <c r="K62" s="42"/>
    </row>
    <row r="63" spans="1:11" x14ac:dyDescent="0.25">
      <c r="A63" s="44"/>
      <c r="B63" s="44"/>
      <c r="C63" s="44"/>
      <c r="D63" s="44"/>
      <c r="E63" s="44"/>
      <c r="F63" s="44"/>
      <c r="G63" s="37"/>
      <c r="H63" s="42"/>
      <c r="I63" s="42"/>
      <c r="J63" s="42"/>
      <c r="K63" s="42"/>
    </row>
    <row r="64" spans="1:11" x14ac:dyDescent="0.25">
      <c r="A64" s="44"/>
      <c r="B64" s="44"/>
      <c r="C64" s="44"/>
      <c r="D64" s="44"/>
      <c r="E64" s="44"/>
      <c r="F64" s="44"/>
      <c r="G64" s="37"/>
      <c r="H64" s="42"/>
      <c r="I64" s="42"/>
      <c r="J64" s="42"/>
      <c r="K64" s="42"/>
    </row>
    <row r="65" spans="1:11" x14ac:dyDescent="0.25">
      <c r="A65" s="44"/>
      <c r="B65" s="44"/>
      <c r="C65" s="44"/>
      <c r="D65" s="44"/>
      <c r="E65" s="44"/>
      <c r="F65" s="44"/>
      <c r="G65" s="37"/>
      <c r="H65" s="42"/>
      <c r="I65" s="42"/>
      <c r="J65" s="42"/>
      <c r="K65" s="42"/>
    </row>
    <row r="66" spans="1:11" x14ac:dyDescent="0.25">
      <c r="A66" s="44"/>
      <c r="B66" s="44"/>
      <c r="C66" s="44"/>
      <c r="D66" s="44"/>
      <c r="E66" s="44"/>
      <c r="F66" s="44"/>
      <c r="G66" s="37"/>
      <c r="H66" s="42"/>
      <c r="I66" s="42"/>
      <c r="J66" s="42"/>
      <c r="K66" s="42"/>
    </row>
    <row r="67" spans="1:11" x14ac:dyDescent="0.25">
      <c r="A67" s="44"/>
      <c r="B67" s="44"/>
      <c r="C67" s="44"/>
      <c r="D67" s="44"/>
      <c r="E67" s="44"/>
      <c r="F67" s="44"/>
      <c r="G67" s="37"/>
      <c r="H67" s="42"/>
      <c r="I67" s="42"/>
      <c r="J67" s="42"/>
      <c r="K67" s="42"/>
    </row>
    <row r="68" spans="1:11" x14ac:dyDescent="0.25">
      <c r="A68" s="44"/>
      <c r="B68" s="44"/>
      <c r="C68" s="44"/>
      <c r="D68" s="44"/>
      <c r="E68" s="44"/>
      <c r="F68" s="44"/>
      <c r="G68" s="37"/>
      <c r="H68" s="42"/>
      <c r="I68" s="42"/>
      <c r="J68" s="42"/>
      <c r="K68" s="42"/>
    </row>
    <row r="69" spans="1:11" x14ac:dyDescent="0.25">
      <c r="A69" s="44"/>
      <c r="B69" s="44"/>
      <c r="C69" s="44"/>
      <c r="D69" s="44"/>
      <c r="E69" s="44"/>
      <c r="F69" s="44"/>
      <c r="G69" s="37"/>
      <c r="H69" s="42"/>
      <c r="I69" s="42"/>
      <c r="J69" s="42"/>
      <c r="K69" s="42"/>
    </row>
    <row r="70" spans="1:11" x14ac:dyDescent="0.25">
      <c r="A70" s="44"/>
      <c r="B70" s="44"/>
      <c r="C70" s="44"/>
      <c r="D70" s="44"/>
      <c r="E70" s="44"/>
      <c r="F70" s="41"/>
      <c r="G70" s="41"/>
      <c r="H70" s="41"/>
      <c r="I70" s="41"/>
      <c r="J70" s="41"/>
      <c r="K70" s="37"/>
    </row>
    <row r="71" spans="1:11" x14ac:dyDescent="0.25">
      <c r="A71" s="37"/>
      <c r="B71" s="38"/>
      <c r="C71" s="39"/>
      <c r="D71" s="40"/>
      <c r="E71" s="41"/>
      <c r="F71" s="41"/>
      <c r="G71" s="41"/>
      <c r="H71" s="41"/>
      <c r="I71" s="41"/>
      <c r="J71" s="41"/>
      <c r="K71" s="37"/>
    </row>
    <row r="72" spans="1:11" x14ac:dyDescent="0.25">
      <c r="A72" s="37"/>
      <c r="B72" s="38"/>
      <c r="C72" s="39"/>
      <c r="D72" s="40"/>
      <c r="E72" s="41"/>
      <c r="F72" s="45"/>
      <c r="G72" s="45"/>
      <c r="H72" s="45"/>
      <c r="I72" s="45"/>
      <c r="J72" s="45"/>
      <c r="K72" s="37"/>
    </row>
  </sheetData>
  <mergeCells count="17">
    <mergeCell ref="A2:K2"/>
    <mergeCell ref="A3:K3"/>
    <mergeCell ref="A54:K59"/>
    <mergeCell ref="I1:K1"/>
    <mergeCell ref="G6:G7"/>
    <mergeCell ref="H6:J6"/>
    <mergeCell ref="K6:K7"/>
    <mergeCell ref="F6:F7"/>
    <mergeCell ref="G60:K60"/>
    <mergeCell ref="A4:K4"/>
    <mergeCell ref="H5:J5"/>
    <mergeCell ref="A61:E61"/>
    <mergeCell ref="A6:A7"/>
    <mergeCell ref="B6:B7"/>
    <mergeCell ref="C6:C7"/>
    <mergeCell ref="D6:D7"/>
    <mergeCell ref="E6:E7"/>
  </mergeCells>
  <pageMargins left="0.23622047244094491" right="0.23622047244094491" top="0.74803149606299213" bottom="0.39370078740157483" header="0.31496062992125984" footer="0.31496062992125984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Eliz</cp:lastModifiedBy>
  <cp:lastPrinted>2018-06-19T16:39:56Z</cp:lastPrinted>
  <dcterms:created xsi:type="dcterms:W3CDTF">2018-06-19T14:31:01Z</dcterms:created>
  <dcterms:modified xsi:type="dcterms:W3CDTF">2018-10-02T14:45:00Z</dcterms:modified>
</cp:coreProperties>
</file>