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25725"/>
</workbook>
</file>

<file path=xl/calcChain.xml><?xml version="1.0" encoding="utf-8"?>
<calcChain xmlns="http://schemas.openxmlformats.org/spreadsheetml/2006/main">
  <c r="O23" i="4"/>
  <c r="J23"/>
  <c r="O22"/>
  <c r="J22"/>
  <c r="M22" s="1"/>
  <c r="O21"/>
  <c r="O20"/>
  <c r="J20"/>
  <c r="M20" s="1"/>
  <c r="H20"/>
  <c r="H19"/>
  <c r="H18"/>
  <c r="H17"/>
  <c r="H16"/>
  <c r="H15"/>
  <c r="E15"/>
  <c r="E20" s="1"/>
  <c r="H14"/>
  <c r="E14"/>
  <c r="E19" s="1"/>
  <c r="H13"/>
  <c r="E13"/>
  <c r="E18" s="1"/>
  <c r="H12"/>
  <c r="E12"/>
  <c r="E17" s="1"/>
  <c r="E22" s="1"/>
  <c r="H11"/>
  <c r="E11"/>
  <c r="E16" s="1"/>
  <c r="E21" s="1"/>
  <c r="H10"/>
  <c r="H9"/>
  <c r="H8"/>
  <c r="H7"/>
  <c r="H6"/>
  <c r="J21" l="1"/>
  <c r="M21" s="1"/>
  <c r="N23"/>
  <c r="M23"/>
  <c r="K23"/>
  <c r="N20"/>
  <c r="N22"/>
  <c r="K20"/>
  <c r="K22"/>
  <c r="L22" l="1"/>
  <c r="K21"/>
  <c r="N21"/>
  <c r="L20"/>
  <c r="L23"/>
  <c r="L21" l="1"/>
</calcChain>
</file>

<file path=xl/sharedStrings.xml><?xml version="1.0" encoding="utf-8"?>
<sst xmlns="http://schemas.openxmlformats.org/spreadsheetml/2006/main" count="195" uniqueCount="58">
  <si>
    <t>Apto.</t>
  </si>
  <si>
    <t>Pavimento</t>
  </si>
  <si>
    <t>Térreo</t>
  </si>
  <si>
    <t>1º andar</t>
  </si>
  <si>
    <t>2º andar</t>
  </si>
  <si>
    <t>Localização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</si>
  <si>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</si>
  <si>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</si>
  <si>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</si>
  <si>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</si>
  <si>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</si>
  <si>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</si>
  <si>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</si>
  <si>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</si>
  <si>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</si>
  <si>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</si>
  <si>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</si>
  <si>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</si>
  <si>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</si>
  <si>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</si>
  <si>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</si>
  <si>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</si>
  <si>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</si>
  <si>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</si>
  <si>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Reservado</t>
  </si>
  <si>
    <t>Vendido</t>
  </si>
  <si>
    <t>apto. + box m²</t>
  </si>
  <si>
    <t>Área total apto.</t>
  </si>
  <si>
    <t>Box</t>
  </si>
  <si>
    <t>2 dorm. (1 suíte)</t>
  </si>
  <si>
    <t>Cobertura</t>
  </si>
  <si>
    <t>VENDIDO</t>
  </si>
  <si>
    <t>101*</t>
  </si>
  <si>
    <t>Desconto Promocional</t>
  </si>
  <si>
    <t>401*</t>
  </si>
  <si>
    <t>403**</t>
  </si>
  <si>
    <t>* Apartamento totalmente mobiliado e decorado.</t>
  </si>
  <si>
    <t>10- Primeira torre entregue em dezembro de 2017.</t>
  </si>
  <si>
    <t>1- Em caso de parcelamento: Correção pelo IGP-M + juros de 0,5% a.m;</t>
  </si>
  <si>
    <t>2- Despesas de ITBI, Escritura e Registro de Imóveis serão pagas pelo comprador;</t>
  </si>
  <si>
    <t>3- Alteração de preços e condições desta tabela: poderá ser realizada a qualquer tempo e sem aviso prévio pela Incorporadora;</t>
  </si>
  <si>
    <t>4- Endereço do Empreendimento: Rua Renato Dienstmann, n° 410 - Bairro Carazal - Gramado - RS;</t>
  </si>
  <si>
    <t>5- Os apartamentos de dois dormitórios, são sempre uma suíte e mais um dormitório;</t>
  </si>
  <si>
    <t>6- Incorporação: La Vista Empreendimentos Imobiliários Ltda.;</t>
  </si>
  <si>
    <t xml:space="preserve">7- Registro da Incorporação: R.1-30.611 do Registro de Imóveis da Comarca de Gramado; </t>
  </si>
  <si>
    <t>9- Habite-se/ Matrículas individualizadas concluídos, apartamentos já estão liberados para financiamento bancário;</t>
  </si>
  <si>
    <t>8- As chaves dos apartamentos 401 e 403, encontram-se disponíveis na Bordin Imóveis;</t>
  </si>
  <si>
    <t>2 + Dep. 1</t>
  </si>
  <si>
    <t>24 duplo</t>
  </si>
  <si>
    <t>Dep. 16 + 17</t>
  </si>
  <si>
    <t>11 + Dep. 12</t>
  </si>
  <si>
    <t>1 suíte</t>
  </si>
  <si>
    <t xml:space="preserve">1 suíte </t>
  </si>
  <si>
    <t>** Apartamento semimobiliado (com móveis da cozinha com granito + cooktop e móveis lavanderia e banheiros com granito).</t>
  </si>
  <si>
    <t>Valor</t>
  </si>
  <si>
    <t>Condomínio</t>
  </si>
  <si>
    <t>Área priv. Apto</t>
  </si>
  <si>
    <t>Tabela - Vigência Junho/2019.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</si>
</sst>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  <font>
      <b/>
      <sz val="18"/>
      <color theme="1"/>
      <name val="Engravers MT"/>
      <family val="1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0" fillId="0" borderId="0" xfId="0" applyBorder="1"/>
    <xf numFmtId="0" fontId="0" fillId="0" borderId="14" xfId="0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2" fillId="6" borderId="6" xfId="0" applyFont="1" applyFill="1" applyBorder="1" applyAlignment="1">
      <alignment horizontal="center" vertical="center"/>
    </xf>
    <xf numFmtId="43" fontId="11" fillId="2" borderId="18" xfId="1" applyFont="1" applyFill="1" applyBorder="1" applyAlignment="1">
      <alignment horizontal="center" vertical="center"/>
    </xf>
    <xf numFmtId="4" fontId="2" fillId="0" borderId="21" xfId="0" applyNumberFormat="1" applyFont="1" applyBorder="1" applyAlignment="1">
      <alignment horizontal="center" vertical="center"/>
    </xf>
    <xf numFmtId="4" fontId="2" fillId="2" borderId="21" xfId="0" applyNumberFormat="1" applyFont="1" applyFill="1" applyBorder="1" applyAlignment="1">
      <alignment horizontal="center" vertical="center"/>
    </xf>
    <xf numFmtId="4" fontId="11" fillId="2" borderId="21" xfId="0" applyNumberFormat="1" applyFon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21" xfId="0" applyNumberFormat="1" applyFont="1" applyFill="1" applyBorder="1" applyAlignment="1">
      <alignment horizontal="center"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0" fontId="2" fillId="6" borderId="23" xfId="0" applyFont="1" applyFill="1" applyBorder="1" applyAlignment="1">
      <alignment horizontal="center" vertical="center"/>
    </xf>
    <xf numFmtId="9" fontId="7" fillId="3" borderId="25" xfId="2" applyFont="1" applyFill="1" applyBorder="1" applyAlignment="1" applyProtection="1">
      <alignment horizontal="center" vertical="center"/>
    </xf>
    <xf numFmtId="9" fontId="6" fillId="3" borderId="25" xfId="2" applyFont="1" applyFill="1" applyBorder="1" applyAlignment="1" applyProtection="1">
      <alignment horizontal="center" vertical="center"/>
      <protection locked="0"/>
    </xf>
    <xf numFmtId="0" fontId="6" fillId="3" borderId="25" xfId="0" applyFont="1" applyFill="1" applyBorder="1" applyAlignment="1" applyProtection="1">
      <alignment horizontal="center" vertical="center"/>
      <protection locked="0"/>
    </xf>
    <xf numFmtId="9" fontId="6" fillId="3" borderId="25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4" fontId="0" fillId="2" borderId="2" xfId="0" applyNumberFormat="1" applyFill="1" applyBorder="1" applyAlignment="1">
      <alignment horizontal="center" vertical="center"/>
    </xf>
    <xf numFmtId="4" fontId="2" fillId="2" borderId="27" xfId="0" applyNumberFormat="1" applyFont="1" applyFill="1" applyBorder="1" applyAlignment="1">
      <alignment horizontal="center" vertical="center"/>
    </xf>
    <xf numFmtId="43" fontId="11" fillId="2" borderId="28" xfId="1" applyFont="1" applyFill="1" applyBorder="1" applyAlignment="1">
      <alignment horizontal="center" vertical="center"/>
    </xf>
    <xf numFmtId="43" fontId="11" fillId="2" borderId="2" xfId="1" applyFont="1" applyFill="1" applyBorder="1" applyAlignment="1">
      <alignment horizontal="center" vertical="center"/>
    </xf>
    <xf numFmtId="43" fontId="12" fillId="2" borderId="2" xfId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0" fontId="17" fillId="0" borderId="9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0" fillId="6" borderId="15" xfId="0" applyFill="1" applyBorder="1" applyAlignment="1">
      <alignment horizontal="center" vertical="center"/>
    </xf>
    <xf numFmtId="0" fontId="0" fillId="6" borderId="16" xfId="0" applyFill="1" applyBorder="1" applyAlignment="1">
      <alignment horizontal="center" vertical="center"/>
    </xf>
    <xf numFmtId="0" fontId="13" fillId="6" borderId="16" xfId="0" applyFont="1" applyFill="1" applyBorder="1" applyAlignment="1">
      <alignment horizontal="center" vertical="center"/>
    </xf>
    <xf numFmtId="4" fontId="0" fillId="6" borderId="16" xfId="0" applyNumberFormat="1" applyFill="1" applyBorder="1" applyAlignment="1">
      <alignment horizontal="center" vertical="center"/>
    </xf>
    <xf numFmtId="4" fontId="2" fillId="6" borderId="22" xfId="0" applyNumberFormat="1" applyFont="1" applyFill="1" applyBorder="1" applyAlignment="1">
      <alignment horizontal="center" vertical="center"/>
    </xf>
    <xf numFmtId="43" fontId="11" fillId="2" borderId="20" xfId="1" applyFont="1" applyFill="1" applyBorder="1" applyAlignment="1">
      <alignment horizontal="center" vertical="center"/>
    </xf>
    <xf numFmtId="43" fontId="11" fillId="2" borderId="16" xfId="1" applyFont="1" applyFill="1" applyBorder="1" applyAlignment="1">
      <alignment horizontal="center" vertical="center"/>
    </xf>
    <xf numFmtId="43" fontId="5" fillId="2" borderId="16" xfId="1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/>
    </xf>
    <xf numFmtId="43" fontId="11" fillId="2" borderId="6" xfId="1" applyFont="1" applyFill="1" applyBorder="1" applyAlignment="1">
      <alignment horizontal="center" vertical="center"/>
    </xf>
    <xf numFmtId="43" fontId="11" fillId="2" borderId="30" xfId="1" applyFont="1" applyFill="1" applyBorder="1" applyAlignment="1">
      <alignment horizontal="center" vertical="center"/>
    </xf>
    <xf numFmtId="43" fontId="2" fillId="2" borderId="30" xfId="1" applyFont="1" applyFill="1" applyBorder="1" applyAlignment="1">
      <alignment horizontal="center" vertical="center"/>
    </xf>
    <xf numFmtId="43" fontId="2" fillId="2" borderId="23" xfId="1" applyFont="1" applyFill="1" applyBorder="1" applyAlignment="1">
      <alignment horizontal="center" vertical="center"/>
    </xf>
    <xf numFmtId="0" fontId="0" fillId="0" borderId="12" xfId="0" applyBorder="1"/>
    <xf numFmtId="0" fontId="8" fillId="4" borderId="31" xfId="0" applyFont="1" applyFill="1" applyBorder="1" applyAlignment="1">
      <alignment vertical="center"/>
    </xf>
    <xf numFmtId="0" fontId="0" fillId="4" borderId="34" xfId="0" applyFill="1" applyBorder="1" applyAlignment="1">
      <alignment vertical="center"/>
    </xf>
    <xf numFmtId="0" fontId="0" fillId="4" borderId="34" xfId="0" applyFill="1" applyBorder="1" applyAlignment="1">
      <alignment horizontal="center" vertical="center"/>
    </xf>
    <xf numFmtId="0" fontId="0" fillId="4" borderId="34" xfId="0" applyFill="1" applyBorder="1"/>
    <xf numFmtId="0" fontId="0" fillId="4" borderId="35" xfId="0" applyFill="1" applyBorder="1"/>
    <xf numFmtId="0" fontId="4" fillId="0" borderId="36" xfId="0" applyFont="1" applyBorder="1" applyAlignment="1">
      <alignment vertical="center"/>
    </xf>
    <xf numFmtId="0" fontId="4" fillId="0" borderId="37" xfId="0" applyFont="1" applyBorder="1"/>
    <xf numFmtId="0" fontId="4" fillId="0" borderId="38" xfId="0" applyFont="1" applyBorder="1" applyAlignment="1">
      <alignment vertical="center"/>
    </xf>
    <xf numFmtId="0" fontId="4" fillId="0" borderId="39" xfId="0" applyFont="1" applyBorder="1" applyAlignment="1">
      <alignment vertical="center"/>
    </xf>
    <xf numFmtId="0" fontId="4" fillId="0" borderId="39" xfId="0" applyFont="1" applyBorder="1" applyAlignment="1">
      <alignment horizontal="center" vertical="center"/>
    </xf>
    <xf numFmtId="0" fontId="4" fillId="0" borderId="39" xfId="0" applyFont="1" applyBorder="1"/>
    <xf numFmtId="0" fontId="0" fillId="0" borderId="39" xfId="0" applyBorder="1"/>
    <xf numFmtId="0" fontId="4" fillId="0" borderId="19" xfId="0" applyFont="1" applyBorder="1"/>
    <xf numFmtId="43" fontId="11" fillId="2" borderId="29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43" fontId="2" fillId="2" borderId="3" xfId="1" applyFont="1" applyFill="1" applyBorder="1" applyAlignment="1">
      <alignment horizontal="center" vertical="center"/>
    </xf>
    <xf numFmtId="43" fontId="2" fillId="2" borderId="17" xfId="1" applyFont="1" applyFill="1" applyBorder="1" applyAlignment="1">
      <alignment horizontal="center" vertical="center"/>
    </xf>
    <xf numFmtId="43" fontId="0" fillId="0" borderId="30" xfId="1" applyFont="1" applyFill="1" applyBorder="1" applyAlignment="1">
      <alignment horizontal="center" vertical="center"/>
    </xf>
    <xf numFmtId="43" fontId="0" fillId="0" borderId="30" xfId="1" applyFont="1" applyBorder="1" applyAlignment="1">
      <alignment horizontal="center" vertical="center"/>
    </xf>
    <xf numFmtId="43" fontId="0" fillId="0" borderId="3" xfId="1" applyNumberFormat="1" applyFont="1" applyFill="1" applyBorder="1" applyAlignment="1">
      <alignment vertical="center"/>
    </xf>
    <xf numFmtId="43" fontId="0" fillId="0" borderId="3" xfId="1" applyNumberFormat="1" applyFont="1" applyFill="1" applyBorder="1" applyAlignment="1">
      <alignment horizontal="left" vertical="center"/>
    </xf>
    <xf numFmtId="43" fontId="0" fillId="0" borderId="3" xfId="1" applyNumberFormat="1" applyFont="1" applyBorder="1" applyAlignment="1">
      <alignment horizontal="left" vertical="center"/>
    </xf>
    <xf numFmtId="0" fontId="4" fillId="3" borderId="5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/>
    </xf>
    <xf numFmtId="0" fontId="6" fillId="3" borderId="26" xfId="0" applyFont="1" applyFill="1" applyBorder="1" applyAlignment="1" applyProtection="1">
      <alignment horizontal="center" vertical="center"/>
      <protection locked="0"/>
    </xf>
    <xf numFmtId="0" fontId="2" fillId="3" borderId="33" xfId="0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6" borderId="16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43" fontId="0" fillId="0" borderId="40" xfId="0" applyNumberFormat="1" applyBorder="1"/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133349</xdr:colOff>
      <xdr:row>24</xdr:row>
      <xdr:rowOff>38100</xdr:rowOff>
    </xdr:from>
    <xdr:to>
      <xdr:col>15</xdr:col>
      <xdr:colOff>662502</xdr:colOff>
      <xdr:row>39</xdr:row>
      <xdr:rowOff>161925</xdr:rowOff>
    </xdr:to>
    <xdr:pic>
      <xdr:nvPicPr>
        <xdr:cNvPr id="3" name="Imagem 2" descr="Toscano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20074" y="5800725"/>
          <a:ext cx="4301053" cy="3105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1"/>
  <sheetViews>
    <sheetView tabSelected="1" zoomScaleNormal="100" workbookViewId="0">
      <selection activeCell="A2" sqref="A2:O2"/>
    </sheetView>
  </sheetViews>
  <sheetFormatPr defaultRowHeight="15"/>
  <cols>
    <col min="1" max="1" width="10.42578125" customWidth="1"/>
    <col min="2" max="2" width="15" bestFit="1" customWidth="1"/>
    <col min="3" max="3" width="5.85546875" style="25" bestFit="1" customWidth="1"/>
    <col min="4" max="4" width="10.42578125" customWidth="1"/>
    <col min="5" max="5" width="13.42578125" customWidth="1"/>
    <col min="6" max="6" width="14.5703125" customWidth="1"/>
    <col min="7" max="7" width="14" customWidth="1"/>
    <col min="8" max="8" width="13.5703125" customWidth="1"/>
    <col min="9" max="9" width="12.140625" customWidth="1"/>
    <col min="10" max="10" width="11.85546875" customWidth="1"/>
    <col min="11" max="11" width="11.7109375" customWidth="1"/>
    <col min="12" max="13" width="12.7109375" customWidth="1"/>
    <col min="14" max="14" width="8.5703125" customWidth="1"/>
    <col min="15" max="15" width="10.85546875" customWidth="1"/>
    <col min="16" max="16" width="12.140625" customWidth="1"/>
    <col min="17" max="17" width="18.5703125" customWidth="1"/>
    <col min="18" max="18" width="11.5703125" bestFit="1" customWidth="1"/>
  </cols>
  <sheetData>
    <row r="1" spans="1:18" ht="16.5" thickBot="1">
      <c r="A1" s="16"/>
      <c r="B1" s="11"/>
      <c r="C1" s="23"/>
      <c r="D1" s="11"/>
      <c r="E1" s="11"/>
      <c r="F1" s="11"/>
      <c r="G1" s="11"/>
      <c r="H1" s="11"/>
      <c r="I1" s="11"/>
      <c r="J1" s="11"/>
      <c r="K1" s="11"/>
      <c r="L1" s="11"/>
      <c r="M1" s="14" t="s">
        <v>57</v>
      </c>
      <c r="N1" s="11"/>
      <c r="O1" s="11"/>
    </row>
    <row r="2" spans="1:18" ht="19.5" thickBot="1">
      <c r="A2" s="121" t="s">
        <v>23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91"/>
    </row>
    <row r="3" spans="1:18" ht="24" customHeight="1" thickBot="1">
      <c r="A3" s="123" t="s">
        <v>20</v>
      </c>
      <c r="B3" s="124"/>
      <c r="C3" s="124"/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91"/>
    </row>
    <row r="4" spans="1:18" ht="27.75" customHeight="1">
      <c r="A4" s="125" t="s">
        <v>1</v>
      </c>
      <c r="B4" s="127" t="s">
        <v>19</v>
      </c>
      <c r="C4" s="127" t="s">
        <v>0</v>
      </c>
      <c r="D4" s="127" t="s">
        <v>28</v>
      </c>
      <c r="E4" s="127" t="s">
        <v>5</v>
      </c>
      <c r="F4" s="44" t="s">
        <v>56</v>
      </c>
      <c r="G4" s="44" t="s">
        <v>27</v>
      </c>
      <c r="H4" s="44" t="s">
        <v>22</v>
      </c>
      <c r="I4" s="129" t="s">
        <v>6</v>
      </c>
      <c r="J4" s="7" t="s">
        <v>33</v>
      </c>
      <c r="K4" s="8" t="s">
        <v>7</v>
      </c>
      <c r="L4" s="7" t="s">
        <v>8</v>
      </c>
      <c r="M4" s="7" t="s">
        <v>9</v>
      </c>
      <c r="N4" s="7" t="s">
        <v>10</v>
      </c>
      <c r="O4" s="114" t="s">
        <v>11</v>
      </c>
      <c r="P4" s="115" t="s">
        <v>54</v>
      </c>
    </row>
    <row r="5" spans="1:18" ht="24" customHeight="1" thickBot="1">
      <c r="A5" s="126"/>
      <c r="B5" s="128"/>
      <c r="C5" s="128"/>
      <c r="D5" s="128"/>
      <c r="E5" s="128"/>
      <c r="F5" s="58" t="s">
        <v>21</v>
      </c>
      <c r="G5" s="58" t="s">
        <v>21</v>
      </c>
      <c r="H5" s="58" t="s">
        <v>26</v>
      </c>
      <c r="I5" s="130"/>
      <c r="J5" s="59">
        <v>0.15</v>
      </c>
      <c r="K5" s="60">
        <v>0.5</v>
      </c>
      <c r="L5" s="61">
        <v>36</v>
      </c>
      <c r="M5" s="62">
        <v>0</v>
      </c>
      <c r="N5" s="62">
        <v>0</v>
      </c>
      <c r="O5" s="116">
        <v>0</v>
      </c>
      <c r="P5" s="117" t="s">
        <v>55</v>
      </c>
    </row>
    <row r="6" spans="1:18" s="56" customFormat="1" ht="18" customHeight="1">
      <c r="A6" s="63" t="s">
        <v>2</v>
      </c>
      <c r="B6" s="64" t="s">
        <v>29</v>
      </c>
      <c r="C6" s="65" t="s">
        <v>32</v>
      </c>
      <c r="D6" s="64">
        <v>19</v>
      </c>
      <c r="E6" s="66" t="s">
        <v>13</v>
      </c>
      <c r="F6" s="67">
        <v>70.430000000000007</v>
      </c>
      <c r="G6" s="67">
        <v>98.56</v>
      </c>
      <c r="H6" s="68">
        <f>G6+16.95</f>
        <v>115.51</v>
      </c>
      <c r="I6" s="69" t="s">
        <v>31</v>
      </c>
      <c r="J6" s="70" t="s">
        <v>31</v>
      </c>
      <c r="K6" s="70" t="s">
        <v>31</v>
      </c>
      <c r="L6" s="70" t="s">
        <v>31</v>
      </c>
      <c r="M6" s="70" t="s">
        <v>31</v>
      </c>
      <c r="N6" s="71"/>
      <c r="O6" s="87" t="s">
        <v>31</v>
      </c>
      <c r="P6" s="105" t="s">
        <v>31</v>
      </c>
      <c r="Q6" s="57"/>
      <c r="R6" s="57"/>
    </row>
    <row r="7" spans="1:18" s="56" customFormat="1" ht="18" customHeight="1">
      <c r="A7" s="29" t="s">
        <v>2</v>
      </c>
      <c r="B7" s="30" t="s">
        <v>29</v>
      </c>
      <c r="C7" s="30">
        <v>102</v>
      </c>
      <c r="D7" s="30">
        <v>18</v>
      </c>
      <c r="E7" s="31" t="s">
        <v>15</v>
      </c>
      <c r="F7" s="32">
        <v>71.069999999999993</v>
      </c>
      <c r="G7" s="32">
        <v>99.46</v>
      </c>
      <c r="H7" s="47">
        <f>G7+17.9</f>
        <v>117.35999999999999</v>
      </c>
      <c r="I7" s="45" t="s">
        <v>31</v>
      </c>
      <c r="J7" s="33" t="s">
        <v>31</v>
      </c>
      <c r="K7" s="33" t="s">
        <v>31</v>
      </c>
      <c r="L7" s="33" t="s">
        <v>31</v>
      </c>
      <c r="M7" s="33" t="s">
        <v>31</v>
      </c>
      <c r="N7" s="34"/>
      <c r="O7" s="88" t="s">
        <v>31</v>
      </c>
      <c r="P7" s="106" t="s">
        <v>31</v>
      </c>
      <c r="Q7" s="57"/>
      <c r="R7" s="57"/>
    </row>
    <row r="8" spans="1:18" ht="18" customHeight="1">
      <c r="A8" s="29" t="s">
        <v>2</v>
      </c>
      <c r="B8" s="30" t="s">
        <v>18</v>
      </c>
      <c r="C8" s="30">
        <v>103</v>
      </c>
      <c r="D8" s="30">
        <v>3</v>
      </c>
      <c r="E8" s="31" t="s">
        <v>14</v>
      </c>
      <c r="F8" s="32">
        <v>46.07</v>
      </c>
      <c r="G8" s="32">
        <v>64.47</v>
      </c>
      <c r="H8" s="47">
        <f>G8+17.9</f>
        <v>82.37</v>
      </c>
      <c r="I8" s="45" t="s">
        <v>31</v>
      </c>
      <c r="J8" s="33" t="s">
        <v>31</v>
      </c>
      <c r="K8" s="33" t="s">
        <v>31</v>
      </c>
      <c r="L8" s="33" t="s">
        <v>31</v>
      </c>
      <c r="M8" s="33" t="s">
        <v>31</v>
      </c>
      <c r="N8" s="34"/>
      <c r="O8" s="88" t="s">
        <v>31</v>
      </c>
      <c r="P8" s="106" t="s">
        <v>31</v>
      </c>
      <c r="Q8" s="20"/>
      <c r="R8" s="20"/>
    </row>
    <row r="9" spans="1:18" ht="18" customHeight="1">
      <c r="A9" s="29" t="s">
        <v>2</v>
      </c>
      <c r="B9" s="30" t="s">
        <v>29</v>
      </c>
      <c r="C9" s="30">
        <v>104</v>
      </c>
      <c r="D9" s="30">
        <v>4</v>
      </c>
      <c r="E9" s="31" t="s">
        <v>16</v>
      </c>
      <c r="F9" s="32">
        <v>71.069999999999993</v>
      </c>
      <c r="G9" s="32">
        <v>99.46</v>
      </c>
      <c r="H9" s="47">
        <f>G9+18.72</f>
        <v>118.17999999999999</v>
      </c>
      <c r="I9" s="45" t="s">
        <v>31</v>
      </c>
      <c r="J9" s="33" t="s">
        <v>31</v>
      </c>
      <c r="K9" s="33" t="s">
        <v>31</v>
      </c>
      <c r="L9" s="33" t="s">
        <v>31</v>
      </c>
      <c r="M9" s="33" t="s">
        <v>31</v>
      </c>
      <c r="N9" s="34"/>
      <c r="O9" s="88" t="s">
        <v>31</v>
      </c>
      <c r="P9" s="106" t="s">
        <v>31</v>
      </c>
      <c r="Q9" s="20"/>
      <c r="R9" s="20"/>
    </row>
    <row r="10" spans="1:18" ht="18" customHeight="1">
      <c r="A10" s="29" t="s">
        <v>2</v>
      </c>
      <c r="B10" s="30" t="s">
        <v>29</v>
      </c>
      <c r="C10" s="30">
        <v>105</v>
      </c>
      <c r="D10" s="30">
        <v>5</v>
      </c>
      <c r="E10" s="31" t="s">
        <v>17</v>
      </c>
      <c r="F10" s="32">
        <v>70.430000000000007</v>
      </c>
      <c r="G10" s="32">
        <v>98.56</v>
      </c>
      <c r="H10" s="47">
        <f>G10+18.35</f>
        <v>116.91</v>
      </c>
      <c r="I10" s="45" t="s">
        <v>31</v>
      </c>
      <c r="J10" s="33" t="s">
        <v>31</v>
      </c>
      <c r="K10" s="33" t="s">
        <v>31</v>
      </c>
      <c r="L10" s="33" t="s">
        <v>31</v>
      </c>
      <c r="M10" s="33" t="s">
        <v>31</v>
      </c>
      <c r="N10" s="34"/>
      <c r="O10" s="88" t="s">
        <v>31</v>
      </c>
      <c r="P10" s="106" t="s">
        <v>31</v>
      </c>
      <c r="Q10" s="20"/>
      <c r="R10" s="20"/>
    </row>
    <row r="11" spans="1:18" ht="18" customHeight="1">
      <c r="A11" s="29" t="s">
        <v>3</v>
      </c>
      <c r="B11" s="30" t="s">
        <v>29</v>
      </c>
      <c r="C11" s="30">
        <v>201</v>
      </c>
      <c r="D11" s="30">
        <v>6</v>
      </c>
      <c r="E11" s="31" t="str">
        <f>E6</f>
        <v>Norte / Oeste</v>
      </c>
      <c r="F11" s="32">
        <v>70.430000000000007</v>
      </c>
      <c r="G11" s="32">
        <v>98.56</v>
      </c>
      <c r="H11" s="47">
        <f>G11+18.35</f>
        <v>116.91</v>
      </c>
      <c r="I11" s="45" t="s">
        <v>31</v>
      </c>
      <c r="J11" s="33" t="s">
        <v>31</v>
      </c>
      <c r="K11" s="33" t="s">
        <v>31</v>
      </c>
      <c r="L11" s="33" t="s">
        <v>31</v>
      </c>
      <c r="M11" s="33" t="s">
        <v>31</v>
      </c>
      <c r="N11" s="34"/>
      <c r="O11" s="88" t="s">
        <v>31</v>
      </c>
      <c r="P11" s="106" t="s">
        <v>31</v>
      </c>
      <c r="Q11" s="20"/>
      <c r="R11" s="20"/>
    </row>
    <row r="12" spans="1:18" s="56" customFormat="1" ht="18" customHeight="1">
      <c r="A12" s="29" t="s">
        <v>3</v>
      </c>
      <c r="B12" s="30" t="s">
        <v>29</v>
      </c>
      <c r="C12" s="30">
        <v>202</v>
      </c>
      <c r="D12" s="30">
        <v>7</v>
      </c>
      <c r="E12" s="31" t="str">
        <f t="shared" ref="E12:E22" si="0">E7</f>
        <v>Sul / Oeste - Vista</v>
      </c>
      <c r="F12" s="32">
        <v>71.069999999999993</v>
      </c>
      <c r="G12" s="32">
        <v>99.46</v>
      </c>
      <c r="H12" s="47">
        <f>G12+18.35</f>
        <v>117.81</v>
      </c>
      <c r="I12" s="45" t="s">
        <v>31</v>
      </c>
      <c r="J12" s="33" t="s">
        <v>31</v>
      </c>
      <c r="K12" s="33" t="s">
        <v>31</v>
      </c>
      <c r="L12" s="33" t="s">
        <v>31</v>
      </c>
      <c r="M12" s="33" t="s">
        <v>31</v>
      </c>
      <c r="N12" s="34"/>
      <c r="O12" s="88" t="s">
        <v>31</v>
      </c>
      <c r="P12" s="106" t="s">
        <v>31</v>
      </c>
      <c r="Q12" s="57"/>
      <c r="R12" s="57"/>
    </row>
    <row r="13" spans="1:18" ht="18" customHeight="1">
      <c r="A13" s="35" t="s">
        <v>3</v>
      </c>
      <c r="B13" s="36" t="s">
        <v>18</v>
      </c>
      <c r="C13" s="36">
        <v>203</v>
      </c>
      <c r="D13" s="36">
        <v>8</v>
      </c>
      <c r="E13" s="37" t="str">
        <f t="shared" si="0"/>
        <v>Sul - Vista</v>
      </c>
      <c r="F13" s="38">
        <v>46.07</v>
      </c>
      <c r="G13" s="38">
        <v>64.47</v>
      </c>
      <c r="H13" s="48">
        <f>G13+18.35</f>
        <v>82.82</v>
      </c>
      <c r="I13" s="45" t="s">
        <v>31</v>
      </c>
      <c r="J13" s="33" t="s">
        <v>31</v>
      </c>
      <c r="K13" s="33" t="s">
        <v>31</v>
      </c>
      <c r="L13" s="33" t="s">
        <v>31</v>
      </c>
      <c r="M13" s="33" t="s">
        <v>31</v>
      </c>
      <c r="N13" s="34"/>
      <c r="O13" s="88" t="s">
        <v>31</v>
      </c>
      <c r="P13" s="106" t="s">
        <v>31</v>
      </c>
      <c r="Q13" s="20"/>
      <c r="R13" s="20"/>
    </row>
    <row r="14" spans="1:18" ht="18" customHeight="1">
      <c r="A14" s="35" t="s">
        <v>3</v>
      </c>
      <c r="B14" s="36" t="s">
        <v>29</v>
      </c>
      <c r="C14" s="36">
        <v>204</v>
      </c>
      <c r="D14" s="36">
        <v>9</v>
      </c>
      <c r="E14" s="37" t="str">
        <f t="shared" si="0"/>
        <v>Sul / Leste - Vista</v>
      </c>
      <c r="F14" s="38">
        <v>71.069999999999993</v>
      </c>
      <c r="G14" s="38">
        <v>99.46</v>
      </c>
      <c r="H14" s="48">
        <f>G14+18.72</f>
        <v>118.17999999999999</v>
      </c>
      <c r="I14" s="45" t="s">
        <v>31</v>
      </c>
      <c r="J14" s="33" t="s">
        <v>31</v>
      </c>
      <c r="K14" s="33" t="s">
        <v>31</v>
      </c>
      <c r="L14" s="33" t="s">
        <v>31</v>
      </c>
      <c r="M14" s="33" t="s">
        <v>31</v>
      </c>
      <c r="N14" s="39"/>
      <c r="O14" s="88" t="s">
        <v>31</v>
      </c>
      <c r="P14" s="106" t="s">
        <v>31</v>
      </c>
      <c r="Q14" s="20"/>
      <c r="R14" s="20"/>
    </row>
    <row r="15" spans="1:18" ht="18" customHeight="1">
      <c r="A15" s="29" t="s">
        <v>3</v>
      </c>
      <c r="B15" s="30" t="s">
        <v>29</v>
      </c>
      <c r="C15" s="30">
        <v>205</v>
      </c>
      <c r="D15" s="30">
        <v>10</v>
      </c>
      <c r="E15" s="31" t="str">
        <f t="shared" si="0"/>
        <v>Norte / Leste</v>
      </c>
      <c r="F15" s="32">
        <v>70.430000000000007</v>
      </c>
      <c r="G15" s="32">
        <v>98.56</v>
      </c>
      <c r="H15" s="47">
        <f>G15+17.9</f>
        <v>116.46000000000001</v>
      </c>
      <c r="I15" s="45" t="s">
        <v>31</v>
      </c>
      <c r="J15" s="33" t="s">
        <v>31</v>
      </c>
      <c r="K15" s="33" t="s">
        <v>31</v>
      </c>
      <c r="L15" s="33" t="s">
        <v>31</v>
      </c>
      <c r="M15" s="33" t="s">
        <v>31</v>
      </c>
      <c r="N15" s="34"/>
      <c r="O15" s="88" t="s">
        <v>31</v>
      </c>
      <c r="P15" s="106" t="s">
        <v>31</v>
      </c>
      <c r="Q15" s="20"/>
      <c r="R15" s="20"/>
    </row>
    <row r="16" spans="1:18" s="56" customFormat="1" ht="18" customHeight="1">
      <c r="A16" s="29" t="s">
        <v>4</v>
      </c>
      <c r="B16" s="30" t="s">
        <v>29</v>
      </c>
      <c r="C16" s="30">
        <v>301</v>
      </c>
      <c r="D16" s="30">
        <v>21</v>
      </c>
      <c r="E16" s="31" t="str">
        <f t="shared" si="0"/>
        <v>Norte / Oeste</v>
      </c>
      <c r="F16" s="32">
        <v>70.73</v>
      </c>
      <c r="G16" s="32">
        <v>98.56</v>
      </c>
      <c r="H16" s="47">
        <f>G16+17.9</f>
        <v>116.46000000000001</v>
      </c>
      <c r="I16" s="45" t="s">
        <v>31</v>
      </c>
      <c r="J16" s="33" t="s">
        <v>31</v>
      </c>
      <c r="K16" s="33" t="s">
        <v>31</v>
      </c>
      <c r="L16" s="33" t="s">
        <v>31</v>
      </c>
      <c r="M16" s="33" t="s">
        <v>31</v>
      </c>
      <c r="N16" s="34"/>
      <c r="O16" s="88" t="s">
        <v>31</v>
      </c>
      <c r="P16" s="106" t="s">
        <v>31</v>
      </c>
      <c r="Q16" s="57"/>
      <c r="R16" s="57"/>
    </row>
    <row r="17" spans="1:18" s="56" customFormat="1" ht="18" customHeight="1">
      <c r="A17" s="29" t="s">
        <v>4</v>
      </c>
      <c r="B17" s="30" t="s">
        <v>29</v>
      </c>
      <c r="C17" s="30">
        <v>302</v>
      </c>
      <c r="D17" s="30">
        <v>20</v>
      </c>
      <c r="E17" s="31" t="str">
        <f t="shared" si="0"/>
        <v>Sul / Oeste - Vista</v>
      </c>
      <c r="F17" s="32">
        <v>71.069999999999993</v>
      </c>
      <c r="G17" s="32">
        <v>99.46</v>
      </c>
      <c r="H17" s="47">
        <f>G17+16.95</f>
        <v>116.41</v>
      </c>
      <c r="I17" s="45" t="s">
        <v>31</v>
      </c>
      <c r="J17" s="33" t="s">
        <v>31</v>
      </c>
      <c r="K17" s="33" t="s">
        <v>31</v>
      </c>
      <c r="L17" s="33" t="s">
        <v>31</v>
      </c>
      <c r="M17" s="33" t="s">
        <v>31</v>
      </c>
      <c r="N17" s="34"/>
      <c r="O17" s="88" t="s">
        <v>31</v>
      </c>
      <c r="P17" s="106" t="s">
        <v>31</v>
      </c>
      <c r="Q17" s="57"/>
      <c r="R17" s="57"/>
    </row>
    <row r="18" spans="1:18" ht="18" customHeight="1">
      <c r="A18" s="29" t="s">
        <v>4</v>
      </c>
      <c r="B18" s="30" t="s">
        <v>18</v>
      </c>
      <c r="C18" s="30">
        <v>303</v>
      </c>
      <c r="D18" s="30">
        <v>13</v>
      </c>
      <c r="E18" s="31" t="str">
        <f t="shared" si="0"/>
        <v>Sul - Vista</v>
      </c>
      <c r="F18" s="32">
        <v>46.07</v>
      </c>
      <c r="G18" s="32">
        <v>64.47</v>
      </c>
      <c r="H18" s="47">
        <f>G18+17.01</f>
        <v>81.48</v>
      </c>
      <c r="I18" s="45" t="s">
        <v>31</v>
      </c>
      <c r="J18" s="33" t="s">
        <v>31</v>
      </c>
      <c r="K18" s="33" t="s">
        <v>31</v>
      </c>
      <c r="L18" s="33" t="s">
        <v>31</v>
      </c>
      <c r="M18" s="33" t="s">
        <v>31</v>
      </c>
      <c r="N18" s="40"/>
      <c r="O18" s="89" t="s">
        <v>31</v>
      </c>
      <c r="P18" s="107" t="s">
        <v>31</v>
      </c>
      <c r="Q18" s="20"/>
      <c r="R18" s="20"/>
    </row>
    <row r="19" spans="1:18" ht="18" customHeight="1">
      <c r="A19" s="29" t="s">
        <v>4</v>
      </c>
      <c r="B19" s="30" t="s">
        <v>29</v>
      </c>
      <c r="C19" s="30">
        <v>304</v>
      </c>
      <c r="D19" s="30">
        <v>15</v>
      </c>
      <c r="E19" s="31" t="str">
        <f t="shared" si="0"/>
        <v>Sul / Leste - Vista</v>
      </c>
      <c r="F19" s="32">
        <v>71.069999999999993</v>
      </c>
      <c r="G19" s="32">
        <v>99.46</v>
      </c>
      <c r="H19" s="47">
        <f>G19+17.01</f>
        <v>116.47</v>
      </c>
      <c r="I19" s="45" t="s">
        <v>31</v>
      </c>
      <c r="J19" s="33" t="s">
        <v>31</v>
      </c>
      <c r="K19" s="33" t="s">
        <v>31</v>
      </c>
      <c r="L19" s="33" t="s">
        <v>31</v>
      </c>
      <c r="M19" s="33" t="s">
        <v>31</v>
      </c>
      <c r="N19" s="40"/>
      <c r="O19" s="89" t="s">
        <v>31</v>
      </c>
      <c r="P19" s="107" t="s">
        <v>31</v>
      </c>
      <c r="Q19" s="20"/>
      <c r="R19" s="20"/>
    </row>
    <row r="20" spans="1:18" ht="18" customHeight="1">
      <c r="A20" s="49" t="s">
        <v>4</v>
      </c>
      <c r="B20" s="50" t="s">
        <v>29</v>
      </c>
      <c r="C20" s="50">
        <v>305</v>
      </c>
      <c r="D20" s="50">
        <v>22</v>
      </c>
      <c r="E20" s="17" t="str">
        <f t="shared" si="0"/>
        <v>Norte / Leste</v>
      </c>
      <c r="F20" s="51">
        <v>70.430000000000007</v>
      </c>
      <c r="G20" s="51">
        <v>98.56</v>
      </c>
      <c r="H20" s="52">
        <f>G20+17.01</f>
        <v>115.57000000000001</v>
      </c>
      <c r="I20" s="131">
        <v>579744.18999999994</v>
      </c>
      <c r="J20" s="53">
        <f>I20*(1-J$5)</f>
        <v>492782.56149999995</v>
      </c>
      <c r="K20" s="54">
        <f t="shared" ref="K20:K23" si="1">J20*K$5</f>
        <v>246391.28074999998</v>
      </c>
      <c r="L20" s="54">
        <f t="shared" ref="L20:L23" si="2">(J20-K20-M20-N20)/L$5</f>
        <v>6844.2022430555553</v>
      </c>
      <c r="M20" s="54">
        <f t="shared" ref="M20:M23" si="3">J20*M$5</f>
        <v>0</v>
      </c>
      <c r="N20" s="55">
        <f t="shared" ref="N20:N23" si="4">J20*N$5</f>
        <v>0</v>
      </c>
      <c r="O20" s="109" t="str">
        <f t="shared" ref="O20:O23" si="5">IF(O$5&lt;&gt;0,(N20/O$5),"-")</f>
        <v>-</v>
      </c>
      <c r="P20" s="111">
        <v>210</v>
      </c>
      <c r="Q20" s="20"/>
      <c r="R20" s="20"/>
    </row>
    <row r="21" spans="1:18" ht="18" customHeight="1">
      <c r="A21" s="49" t="s">
        <v>30</v>
      </c>
      <c r="B21" s="50" t="s">
        <v>51</v>
      </c>
      <c r="C21" s="86" t="s">
        <v>34</v>
      </c>
      <c r="D21" s="120" t="s">
        <v>47</v>
      </c>
      <c r="E21" s="17" t="str">
        <f t="shared" si="0"/>
        <v>Norte / Oeste</v>
      </c>
      <c r="F21" s="51">
        <v>55.03</v>
      </c>
      <c r="G21" s="51">
        <v>77.010000000000005</v>
      </c>
      <c r="H21" s="52">
        <v>94.11</v>
      </c>
      <c r="I21" s="131">
        <v>686947.46</v>
      </c>
      <c r="J21" s="53">
        <f>I21*(1-J$5)</f>
        <v>583905.3409999999</v>
      </c>
      <c r="K21" s="54">
        <f t="shared" si="1"/>
        <v>291952.67049999995</v>
      </c>
      <c r="L21" s="54">
        <f t="shared" si="2"/>
        <v>8109.7964027777762</v>
      </c>
      <c r="M21" s="54">
        <f t="shared" si="3"/>
        <v>0</v>
      </c>
      <c r="N21" s="55">
        <f t="shared" si="4"/>
        <v>0</v>
      </c>
      <c r="O21" s="109" t="str">
        <f t="shared" si="5"/>
        <v>-</v>
      </c>
      <c r="P21" s="112">
        <v>190</v>
      </c>
      <c r="Q21" s="20"/>
      <c r="R21" s="20"/>
    </row>
    <row r="22" spans="1:18" ht="18" customHeight="1">
      <c r="A22" s="12" t="s">
        <v>30</v>
      </c>
      <c r="B22" s="50" t="s">
        <v>18</v>
      </c>
      <c r="C22" s="3">
        <v>402</v>
      </c>
      <c r="D22" s="3" t="s">
        <v>48</v>
      </c>
      <c r="E22" s="18" t="str">
        <f t="shared" si="0"/>
        <v>Sul / Oeste - Vista</v>
      </c>
      <c r="F22" s="51">
        <v>53.68</v>
      </c>
      <c r="G22" s="15">
        <v>75.12</v>
      </c>
      <c r="H22" s="46">
        <v>92.22</v>
      </c>
      <c r="I22" s="131">
        <v>666705.81000000006</v>
      </c>
      <c r="J22" s="4">
        <f>I22*(1-J$5)</f>
        <v>566699.93850000005</v>
      </c>
      <c r="K22" s="5">
        <f t="shared" si="1"/>
        <v>283349.96925000002</v>
      </c>
      <c r="L22" s="5">
        <f t="shared" si="2"/>
        <v>7870.8324791666673</v>
      </c>
      <c r="M22" s="5">
        <f t="shared" si="3"/>
        <v>0</v>
      </c>
      <c r="N22" s="6">
        <f t="shared" si="4"/>
        <v>0</v>
      </c>
      <c r="O22" s="110" t="str">
        <f t="shared" si="5"/>
        <v>-</v>
      </c>
      <c r="P22" s="113">
        <v>190</v>
      </c>
      <c r="Q22" s="20"/>
      <c r="R22" s="20"/>
    </row>
    <row r="23" spans="1:18" ht="18" customHeight="1">
      <c r="A23" s="12" t="s">
        <v>30</v>
      </c>
      <c r="B23" s="50" t="s">
        <v>18</v>
      </c>
      <c r="C23" s="76" t="s">
        <v>35</v>
      </c>
      <c r="D23" s="118" t="s">
        <v>49</v>
      </c>
      <c r="E23" s="18" t="s">
        <v>16</v>
      </c>
      <c r="F23" s="51">
        <v>53.68</v>
      </c>
      <c r="G23" s="15">
        <v>75.12</v>
      </c>
      <c r="H23" s="46">
        <v>92.22</v>
      </c>
      <c r="I23" s="20">
        <v>697335.32</v>
      </c>
      <c r="J23" s="4">
        <f>I23*(1-J$5)</f>
        <v>592735.022</v>
      </c>
      <c r="K23" s="5">
        <f t="shared" si="1"/>
        <v>296367.511</v>
      </c>
      <c r="L23" s="5">
        <f t="shared" si="2"/>
        <v>8232.4308611111119</v>
      </c>
      <c r="M23" s="5">
        <f t="shared" si="3"/>
        <v>0</v>
      </c>
      <c r="N23" s="6">
        <f t="shared" si="4"/>
        <v>0</v>
      </c>
      <c r="O23" s="110" t="str">
        <f t="shared" si="5"/>
        <v>-</v>
      </c>
      <c r="P23" s="113">
        <v>190</v>
      </c>
      <c r="Q23" s="20"/>
      <c r="R23" s="20"/>
    </row>
    <row r="24" spans="1:18" ht="18" customHeight="1" thickBot="1">
      <c r="A24" s="78" t="s">
        <v>30</v>
      </c>
      <c r="B24" s="79" t="s">
        <v>52</v>
      </c>
      <c r="C24" s="79">
        <v>404</v>
      </c>
      <c r="D24" s="119" t="s">
        <v>50</v>
      </c>
      <c r="E24" s="80" t="s">
        <v>17</v>
      </c>
      <c r="F24" s="81">
        <v>55.03</v>
      </c>
      <c r="G24" s="81">
        <v>77.010000000000005</v>
      </c>
      <c r="H24" s="82">
        <v>95.83</v>
      </c>
      <c r="I24" s="83" t="s">
        <v>31</v>
      </c>
      <c r="J24" s="84" t="s">
        <v>31</v>
      </c>
      <c r="K24" s="84" t="s">
        <v>31</v>
      </c>
      <c r="L24" s="84" t="s">
        <v>31</v>
      </c>
      <c r="M24" s="84" t="s">
        <v>31</v>
      </c>
      <c r="N24" s="85"/>
      <c r="O24" s="90" t="s">
        <v>31</v>
      </c>
      <c r="P24" s="108" t="s">
        <v>31</v>
      </c>
      <c r="Q24" s="20"/>
      <c r="R24" s="20"/>
    </row>
    <row r="25" spans="1:18" s="22" customFormat="1" ht="18" customHeight="1">
      <c r="A25" s="74" t="s">
        <v>36</v>
      </c>
      <c r="B25" s="72"/>
      <c r="C25" s="73"/>
      <c r="D25" s="75"/>
      <c r="E25" s="21"/>
      <c r="F25" s="21"/>
      <c r="G25" s="21"/>
      <c r="H25" s="21"/>
    </row>
    <row r="26" spans="1:18" s="22" customFormat="1" ht="18" customHeight="1">
      <c r="A26" s="74" t="s">
        <v>53</v>
      </c>
      <c r="B26" s="72"/>
      <c r="C26" s="73"/>
      <c r="D26" s="75"/>
      <c r="E26" s="21"/>
      <c r="F26" s="21"/>
      <c r="G26" s="21"/>
      <c r="H26" s="21"/>
      <c r="J26" s="77"/>
    </row>
    <row r="27" spans="1:18" s="22" customFormat="1" ht="9.75" customHeight="1">
      <c r="A27" s="26"/>
      <c r="B27" s="27"/>
      <c r="C27" s="28"/>
      <c r="D27" s="27"/>
      <c r="E27" s="21"/>
      <c r="F27" s="21"/>
      <c r="G27" s="21"/>
      <c r="H27" s="21"/>
      <c r="J27" s="77"/>
    </row>
    <row r="28" spans="1:18" ht="18" customHeight="1">
      <c r="A28" s="13" t="s">
        <v>24</v>
      </c>
      <c r="B28" s="41" t="s">
        <v>25</v>
      </c>
      <c r="C28" s="2"/>
      <c r="D28" s="1"/>
      <c r="E28" s="19"/>
      <c r="F28" s="1"/>
      <c r="G28" s="1"/>
      <c r="H28" s="1"/>
      <c r="J28" s="11"/>
    </row>
    <row r="29" spans="1:18" ht="18" customHeight="1">
      <c r="A29" s="92" t="s">
        <v>12</v>
      </c>
      <c r="B29" s="93"/>
      <c r="C29" s="94"/>
      <c r="D29" s="93"/>
      <c r="E29" s="93"/>
      <c r="F29" s="93"/>
      <c r="G29" s="93"/>
      <c r="H29" s="93"/>
      <c r="I29" s="95"/>
      <c r="J29" s="96"/>
      <c r="K29" s="43"/>
      <c r="L29" s="43"/>
      <c r="M29" s="43"/>
    </row>
    <row r="30" spans="1:18" ht="18" customHeight="1">
      <c r="A30" s="97" t="s">
        <v>38</v>
      </c>
      <c r="B30" s="9"/>
      <c r="C30" s="24"/>
      <c r="D30" s="9"/>
      <c r="E30" s="9"/>
      <c r="F30" s="9"/>
      <c r="G30" s="9"/>
      <c r="H30" s="9"/>
      <c r="I30" s="10"/>
      <c r="J30" s="98"/>
      <c r="K30" s="42"/>
      <c r="L30" s="42"/>
      <c r="M30" s="43"/>
    </row>
    <row r="31" spans="1:18">
      <c r="A31" s="97" t="s">
        <v>39</v>
      </c>
      <c r="B31" s="9"/>
      <c r="C31" s="24"/>
      <c r="D31" s="9"/>
      <c r="E31" s="9"/>
      <c r="F31" s="9"/>
      <c r="G31" s="9"/>
      <c r="H31" s="9"/>
      <c r="I31" s="10"/>
      <c r="J31" s="98"/>
      <c r="K31" s="42"/>
      <c r="L31" s="42"/>
      <c r="M31" s="43"/>
    </row>
    <row r="32" spans="1:18">
      <c r="A32" s="97" t="s">
        <v>40</v>
      </c>
      <c r="B32" s="9"/>
      <c r="C32" s="24"/>
      <c r="D32" s="9"/>
      <c r="E32" s="9"/>
      <c r="F32" s="9"/>
      <c r="G32" s="9"/>
      <c r="H32" s="9"/>
      <c r="I32" s="10"/>
      <c r="J32" s="98"/>
      <c r="K32" s="42"/>
      <c r="L32" s="42"/>
      <c r="M32" s="43"/>
    </row>
    <row r="33" spans="1:13">
      <c r="A33" s="97" t="s">
        <v>41</v>
      </c>
      <c r="B33" s="9"/>
      <c r="C33" s="24"/>
      <c r="D33" s="9"/>
      <c r="E33" s="9"/>
      <c r="F33" s="9"/>
      <c r="G33" s="9"/>
      <c r="H33" s="9"/>
      <c r="I33" s="10"/>
      <c r="J33" s="98"/>
      <c r="K33" s="42"/>
      <c r="L33" s="42"/>
      <c r="M33" s="43"/>
    </row>
    <row r="34" spans="1:13">
      <c r="A34" s="97" t="s">
        <v>42</v>
      </c>
      <c r="B34" s="9"/>
      <c r="C34" s="24"/>
      <c r="D34" s="9"/>
      <c r="E34" s="9"/>
      <c r="F34" s="9"/>
      <c r="G34" s="9"/>
      <c r="H34" s="9"/>
      <c r="I34" s="10"/>
      <c r="J34" s="98"/>
      <c r="K34" s="42"/>
      <c r="L34" s="42"/>
      <c r="M34" s="43"/>
    </row>
    <row r="35" spans="1:13">
      <c r="A35" s="97" t="s">
        <v>43</v>
      </c>
      <c r="B35" s="9"/>
      <c r="C35" s="24"/>
      <c r="D35" s="9"/>
      <c r="E35" s="9"/>
      <c r="F35" s="9"/>
      <c r="G35" s="9"/>
      <c r="H35" s="9"/>
      <c r="I35" s="10"/>
      <c r="J35" s="98"/>
      <c r="K35" s="42"/>
      <c r="L35" s="42"/>
      <c r="M35" s="43"/>
    </row>
    <row r="36" spans="1:13">
      <c r="A36" s="97" t="s">
        <v>44</v>
      </c>
      <c r="B36" s="9"/>
      <c r="C36" s="24"/>
      <c r="D36" s="9"/>
      <c r="E36" s="9"/>
      <c r="F36" s="9"/>
      <c r="G36" s="9"/>
      <c r="H36" s="9"/>
      <c r="I36" s="10"/>
      <c r="J36" s="98"/>
      <c r="K36" s="42"/>
      <c r="L36" s="42"/>
      <c r="M36" s="43"/>
    </row>
    <row r="37" spans="1:13">
      <c r="A37" s="97" t="s">
        <v>46</v>
      </c>
      <c r="B37" s="9"/>
      <c r="C37" s="24"/>
      <c r="D37" s="9"/>
      <c r="E37" s="9"/>
      <c r="F37" s="9"/>
      <c r="G37" s="9"/>
      <c r="H37" s="9"/>
      <c r="I37" s="10"/>
      <c r="J37" s="98"/>
      <c r="K37" s="42"/>
      <c r="L37" s="42"/>
      <c r="M37" s="43"/>
    </row>
    <row r="38" spans="1:13">
      <c r="A38" s="97" t="s">
        <v>45</v>
      </c>
      <c r="B38" s="9"/>
      <c r="C38" s="24"/>
      <c r="D38" s="9"/>
      <c r="E38" s="9"/>
      <c r="F38" s="9"/>
      <c r="G38" s="9"/>
      <c r="H38" s="9"/>
      <c r="I38" s="10"/>
      <c r="J38" s="98"/>
      <c r="K38" s="42"/>
      <c r="L38" s="42"/>
      <c r="M38" s="43"/>
    </row>
    <row r="39" spans="1:13">
      <c r="A39" s="99" t="s">
        <v>37</v>
      </c>
      <c r="B39" s="100"/>
      <c r="C39" s="101"/>
      <c r="D39" s="100"/>
      <c r="E39" s="100"/>
      <c r="F39" s="100"/>
      <c r="G39" s="102"/>
      <c r="H39" s="102"/>
      <c r="I39" s="103"/>
      <c r="J39" s="104"/>
      <c r="K39" s="42"/>
      <c r="L39" s="42"/>
      <c r="M39" s="43"/>
    </row>
    <row r="40" spans="1:13">
      <c r="A40" s="1"/>
      <c r="B40" s="1"/>
      <c r="C40" s="2"/>
      <c r="D40" s="1"/>
      <c r="E40" s="1"/>
      <c r="F40" s="1"/>
      <c r="G40" s="1"/>
      <c r="H40" s="1"/>
      <c r="J40" s="11"/>
      <c r="K40" s="43"/>
      <c r="L40" s="43"/>
      <c r="M40" s="43"/>
    </row>
    <row r="41" spans="1:13">
      <c r="J41" s="1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rintOptions horizontalCentered="1" verticalCentered="1"/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2019-03-26T13:34:33Z</cp:lastPrinted>
  <dcterms:created xsi:type="dcterms:W3CDTF">2014-01-11T19:36:19Z</dcterms:created>
  <dcterms:modified xsi:type="dcterms:W3CDTF">2019-06-03T12:45:59Z</dcterms:modified>
</cp:coreProperties>
</file>