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aterial de vendas Gramado\02 Syha\"/>
    </mc:Choice>
  </mc:AlternateContent>
  <bookViews>
    <workbookView xWindow="0" yWindow="0" windowWidth="20490" windowHeight="7650"/>
  </bookViews>
  <sheets>
    <sheet name="Tabela A0 Syha" sheetId="1" r:id="rId1"/>
    <sheet name="Planilha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8" i="2" l="1"/>
  <c r="F28" i="2" s="1"/>
  <c r="F27" i="2"/>
  <c r="F2" i="2"/>
  <c r="F3" i="2"/>
  <c r="F14" i="2"/>
  <c r="F5" i="2"/>
  <c r="F26" i="2"/>
  <c r="F25" i="2"/>
  <c r="F10" i="2"/>
  <c r="F7" i="2"/>
  <c r="F24" i="2"/>
  <c r="F23" i="2"/>
  <c r="F9" i="2"/>
  <c r="F8" i="2"/>
  <c r="F22" i="2"/>
  <c r="F21" i="2"/>
  <c r="F20" i="2"/>
  <c r="F19" i="2"/>
  <c r="F6" i="2"/>
  <c r="F11" i="2"/>
  <c r="F16" i="2"/>
  <c r="F13" i="2"/>
  <c r="F15" i="2"/>
  <c r="F17" i="2"/>
  <c r="F29" i="1" l="1"/>
  <c r="F5" i="1" l="1"/>
  <c r="H5" i="1" s="1"/>
  <c r="I5" i="1" s="1"/>
  <c r="L5" i="1" s="1"/>
  <c r="M5" i="1" s="1"/>
  <c r="F6" i="1"/>
  <c r="H6" i="1" s="1"/>
  <c r="I6" i="1" s="1"/>
  <c r="L6" i="1" s="1"/>
  <c r="M6" i="1" s="1"/>
  <c r="F7" i="1"/>
  <c r="F9" i="1"/>
  <c r="H9" i="1" s="1"/>
  <c r="I9" i="1" s="1"/>
  <c r="L9" i="1" s="1"/>
  <c r="M9" i="1" s="1"/>
  <c r="F10" i="1"/>
  <c r="N10" i="1" s="1"/>
  <c r="F11" i="1"/>
  <c r="H11" i="1" s="1"/>
  <c r="I11" i="1" s="1"/>
  <c r="L11" i="1" s="1"/>
  <c r="M11" i="1" s="1"/>
  <c r="N11" i="1"/>
  <c r="F12" i="1"/>
  <c r="H12" i="1"/>
  <c r="I12" i="1" s="1"/>
  <c r="L12" i="1" s="1"/>
  <c r="M12" i="1" s="1"/>
  <c r="N12" i="1"/>
  <c r="F13" i="1"/>
  <c r="H13" i="1" s="1"/>
  <c r="I13" i="1" s="1"/>
  <c r="L13" i="1" s="1"/>
  <c r="M13" i="1" s="1"/>
  <c r="F14" i="1"/>
  <c r="F15" i="1"/>
  <c r="F16" i="1"/>
  <c r="F17" i="1"/>
  <c r="F19" i="1"/>
  <c r="F20" i="1"/>
  <c r="F23" i="1"/>
  <c r="H23" i="1" s="1"/>
  <c r="I23" i="1" s="1"/>
  <c r="L23" i="1" s="1"/>
  <c r="M23" i="1" s="1"/>
  <c r="F24" i="1"/>
  <c r="F25" i="1"/>
  <c r="F26" i="1"/>
  <c r="F27" i="1"/>
  <c r="E28" i="1"/>
  <c r="F28" i="1" s="1"/>
  <c r="N23" i="1" l="1"/>
  <c r="N13" i="1"/>
  <c r="F21" i="1"/>
  <c r="H21" i="1" s="1"/>
  <c r="I21" i="1" s="1"/>
  <c r="L21" i="1" s="1"/>
  <c r="M21" i="1" s="1"/>
  <c r="F22" i="1"/>
  <c r="N22" i="1" s="1"/>
  <c r="F18" i="1"/>
  <c r="N18" i="1" s="1"/>
  <c r="H14" i="1"/>
  <c r="I14" i="1" s="1"/>
  <c r="L14" i="1" s="1"/>
  <c r="M14" i="1" s="1"/>
  <c r="N14" i="1"/>
  <c r="H10" i="1"/>
  <c r="I10" i="1" s="1"/>
  <c r="L10" i="1" s="1"/>
  <c r="M10" i="1" s="1"/>
  <c r="H7" i="1"/>
  <c r="I7" i="1" s="1"/>
  <c r="L7" i="1" s="1"/>
  <c r="M7" i="1" s="1"/>
  <c r="N7" i="1"/>
  <c r="H26" i="1"/>
  <c r="I26" i="1" s="1"/>
  <c r="L26" i="1" s="1"/>
  <c r="M26" i="1" s="1"/>
  <c r="N26" i="1"/>
  <c r="N28" i="1"/>
  <c r="H28" i="1"/>
  <c r="I28" i="1" s="1"/>
  <c r="L28" i="1" s="1"/>
  <c r="M28" i="1" s="1"/>
  <c r="H27" i="1"/>
  <c r="I27" i="1" s="1"/>
  <c r="L27" i="1" s="1"/>
  <c r="M27" i="1" s="1"/>
  <c r="N27" i="1"/>
  <c r="H25" i="1"/>
  <c r="I25" i="1" s="1"/>
  <c r="L25" i="1" s="1"/>
  <c r="M25" i="1" s="1"/>
  <c r="N25" i="1"/>
  <c r="H24" i="1"/>
  <c r="I24" i="1" s="1"/>
  <c r="L24" i="1" s="1"/>
  <c r="M24" i="1" s="1"/>
  <c r="N24" i="1"/>
  <c r="N20" i="1"/>
  <c r="H20" i="1"/>
  <c r="I20" i="1" s="1"/>
  <c r="L20" i="1" s="1"/>
  <c r="M20" i="1" s="1"/>
  <c r="H19" i="1"/>
  <c r="I19" i="1" s="1"/>
  <c r="L19" i="1" s="1"/>
  <c r="M19" i="1" s="1"/>
  <c r="N19" i="1"/>
  <c r="H17" i="1"/>
  <c r="I17" i="1" s="1"/>
  <c r="L17" i="1" s="1"/>
  <c r="M17" i="1" s="1"/>
  <c r="N17" i="1"/>
  <c r="N16" i="1"/>
  <c r="H16" i="1"/>
  <c r="I16" i="1" s="1"/>
  <c r="L16" i="1" s="1"/>
  <c r="M16" i="1" s="1"/>
  <c r="H15" i="1"/>
  <c r="I15" i="1" s="1"/>
  <c r="L15" i="1" s="1"/>
  <c r="M15" i="1" s="1"/>
  <c r="N15" i="1"/>
  <c r="N9" i="1"/>
  <c r="F8" i="1"/>
  <c r="N6" i="1"/>
  <c r="N5" i="1"/>
  <c r="H18" i="1" l="1"/>
  <c r="I18" i="1" s="1"/>
  <c r="L18" i="1" s="1"/>
  <c r="M18" i="1" s="1"/>
  <c r="N21" i="1"/>
  <c r="H22" i="1"/>
  <c r="I22" i="1" s="1"/>
  <c r="L22" i="1" s="1"/>
  <c r="M22" i="1" s="1"/>
  <c r="H8" i="1"/>
  <c r="I8" i="1" s="1"/>
  <c r="L8" i="1" s="1"/>
  <c r="M8" i="1" s="1"/>
  <c r="N8" i="1"/>
</calcChain>
</file>

<file path=xl/sharedStrings.xml><?xml version="1.0" encoding="utf-8"?>
<sst xmlns="http://schemas.openxmlformats.org/spreadsheetml/2006/main" count="89" uniqueCount="35">
  <si>
    <t>Lojas</t>
  </si>
  <si>
    <t xml:space="preserve">2 ap </t>
  </si>
  <si>
    <t>6º pavimento</t>
  </si>
  <si>
    <t>4 ap</t>
  </si>
  <si>
    <t>5º pavimento</t>
  </si>
  <si>
    <t>4° pavimento</t>
  </si>
  <si>
    <t>6 ap</t>
  </si>
  <si>
    <t>3º pavimento</t>
  </si>
  <si>
    <t>2 ap</t>
  </si>
  <si>
    <t>2º pavimento</t>
  </si>
  <si>
    <t>1° pavimento</t>
  </si>
  <si>
    <t>50% parcelado mensal</t>
  </si>
  <si>
    <t>R$/ano</t>
  </si>
  <si>
    <t>% reforço</t>
  </si>
  <si>
    <t>Anual %</t>
  </si>
  <si>
    <t>Parcelas</t>
  </si>
  <si>
    <t>Saldo</t>
  </si>
  <si>
    <t>Valor da entrada</t>
  </si>
  <si>
    <t>Entrada</t>
  </si>
  <si>
    <t>Apartamento</t>
  </si>
  <si>
    <t>Reforço</t>
  </si>
  <si>
    <t>31 vagas</t>
  </si>
  <si>
    <t>Área total</t>
  </si>
  <si>
    <t>Syha</t>
  </si>
  <si>
    <t>Loja 101</t>
  </si>
  <si>
    <t>Loja 102</t>
  </si>
  <si>
    <t>01 suíte</t>
  </si>
  <si>
    <t>02 suíte</t>
  </si>
  <si>
    <t xml:space="preserve"> 1 suite + 1Q</t>
  </si>
  <si>
    <t xml:space="preserve"> 2 suítes</t>
  </si>
  <si>
    <t xml:space="preserve"> 2 suítes </t>
  </si>
  <si>
    <t>1 suite</t>
  </si>
  <si>
    <t>2 suite</t>
  </si>
  <si>
    <t>1 suite + 1 Q</t>
  </si>
  <si>
    <t>P.B térreo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</si>
</sst>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44" fontId="3" fillId="0" borderId="1" xfId="0" applyNumberFormat="1" applyFont="1" applyBorder="1"/>
    <xf numFmtId="44" fontId="3" fillId="0" borderId="1" xfId="2" applyFont="1" applyBorder="1"/>
    <xf numFmtId="43" fontId="3" fillId="0" borderId="1" xfId="0" applyNumberFormat="1" applyFont="1" applyBorder="1"/>
    <xf numFmtId="0" fontId="3" fillId="0" borderId="1" xfId="0" applyFont="1" applyBorder="1"/>
    <xf numFmtId="0" fontId="3" fillId="0" borderId="1" xfId="1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44" fontId="5" fillId="0" borderId="2" xfId="2" applyFont="1" applyBorder="1" applyAlignment="1">
      <alignment horizontal="center"/>
    </xf>
    <xf numFmtId="44" fontId="5" fillId="0" borderId="2" xfId="0" applyNumberFormat="1" applyFont="1" applyBorder="1" applyAlignment="1">
      <alignment horizontal="center"/>
    </xf>
    <xf numFmtId="9" fontId="5" fillId="0" borderId="2" xfId="3" applyFont="1" applyBorder="1" applyAlignment="1">
      <alignment horizontal="center"/>
    </xf>
    <xf numFmtId="0" fontId="5" fillId="0" borderId="2" xfId="1" applyNumberFormat="1" applyFont="1" applyBorder="1" applyAlignment="1">
      <alignment horizontal="center"/>
    </xf>
    <xf numFmtId="43" fontId="5" fillId="2" borderId="2" xfId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43" fontId="5" fillId="0" borderId="2" xfId="1" applyFont="1" applyBorder="1" applyAlignment="1">
      <alignment horizontal="center"/>
    </xf>
    <xf numFmtId="0" fontId="6" fillId="0" borderId="2" xfId="1" applyNumberFormat="1" applyFont="1" applyBorder="1" applyAlignment="1">
      <alignment horizontal="center"/>
    </xf>
    <xf numFmtId="43" fontId="5" fillId="2" borderId="2" xfId="0" applyNumberFormat="1" applyFont="1" applyFill="1" applyBorder="1" applyAlignment="1">
      <alignment horizontal="center"/>
    </xf>
    <xf numFmtId="0" fontId="6" fillId="2" borderId="2" xfId="1" applyNumberFormat="1" applyFont="1" applyFill="1" applyBorder="1" applyAlignment="1">
      <alignment horizontal="center"/>
    </xf>
    <xf numFmtId="43" fontId="5" fillId="0" borderId="2" xfId="0" applyNumberFormat="1" applyFont="1" applyBorder="1" applyAlignment="1">
      <alignment horizontal="center"/>
    </xf>
    <xf numFmtId="43" fontId="5" fillId="3" borderId="2" xfId="1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6" fillId="3" borderId="2" xfId="1" applyNumberFormat="1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abSelected="1" workbookViewId="0">
      <selection activeCell="F11" sqref="F11"/>
    </sheetView>
  </sheetViews>
  <sheetFormatPr defaultRowHeight="15" x14ac:dyDescent="0.25"/>
  <cols>
    <col min="1" max="1" width="12.28515625" bestFit="1" customWidth="1"/>
    <col min="2" max="2" width="4" bestFit="1" customWidth="1"/>
    <col min="3" max="3" width="14" bestFit="1" customWidth="1"/>
    <col min="4" max="4" width="7.7109375" bestFit="1" customWidth="1"/>
    <col min="5" max="5" width="13.28515625" bestFit="1" customWidth="1"/>
    <col min="6" max="6" width="21" bestFit="1" customWidth="1"/>
    <col min="7" max="7" width="7.42578125" bestFit="1" customWidth="1"/>
    <col min="8" max="8" width="15.140625" bestFit="1" customWidth="1"/>
    <col min="9" max="9" width="15.85546875" bestFit="1" customWidth="1"/>
    <col min="10" max="10" width="8.42578125" bestFit="1" customWidth="1"/>
    <col min="11" max="11" width="8" bestFit="1" customWidth="1"/>
    <col min="12" max="13" width="14.28515625" bestFit="1" customWidth="1"/>
    <col min="14" max="14" width="20.85546875" bestFit="1" customWidth="1"/>
    <col min="15" max="16" width="13.7109375" bestFit="1" customWidth="1"/>
  </cols>
  <sheetData>
    <row r="1" spans="1:20" ht="18" x14ac:dyDescent="0.25">
      <c r="A1" s="25" t="s">
        <v>23</v>
      </c>
      <c r="B1" s="25"/>
      <c r="C1" s="15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7"/>
      <c r="R1" s="7"/>
      <c r="S1" s="7"/>
      <c r="T1" s="7"/>
    </row>
    <row r="2" spans="1:20" ht="18" x14ac:dyDescent="0.25">
      <c r="A2" s="8" t="s">
        <v>22</v>
      </c>
      <c r="B2" s="8"/>
      <c r="C2" s="15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7"/>
      <c r="R2" s="7"/>
      <c r="S2" s="7"/>
      <c r="T2" s="7"/>
    </row>
    <row r="3" spans="1:20" ht="18" x14ac:dyDescent="0.25">
      <c r="A3" s="8" t="s">
        <v>21</v>
      </c>
      <c r="B3" s="8"/>
      <c r="C3" s="15"/>
      <c r="D3" s="8"/>
      <c r="E3" s="8"/>
      <c r="F3" s="8"/>
      <c r="G3" s="8"/>
      <c r="H3" s="8"/>
      <c r="I3" s="8"/>
      <c r="J3" s="8"/>
      <c r="K3" s="8" t="s">
        <v>20</v>
      </c>
      <c r="L3" s="8"/>
      <c r="M3" s="8"/>
      <c r="N3" s="8"/>
      <c r="O3" s="8"/>
      <c r="P3" s="8"/>
      <c r="Q3" s="7"/>
      <c r="R3" s="7"/>
      <c r="S3" s="7"/>
      <c r="T3" s="7"/>
    </row>
    <row r="4" spans="1:20" ht="18" x14ac:dyDescent="0.25">
      <c r="A4" s="8"/>
      <c r="B4" s="24"/>
      <c r="C4" s="8" t="s">
        <v>19</v>
      </c>
      <c r="D4" s="8"/>
      <c r="E4" s="8"/>
      <c r="F4" s="8"/>
      <c r="G4" s="8" t="s">
        <v>18</v>
      </c>
      <c r="H4" s="8" t="s">
        <v>17</v>
      </c>
      <c r="I4" s="8" t="s">
        <v>16</v>
      </c>
      <c r="J4" s="8" t="s">
        <v>15</v>
      </c>
      <c r="K4" s="8" t="s">
        <v>14</v>
      </c>
      <c r="L4" s="8" t="s">
        <v>13</v>
      </c>
      <c r="M4" s="8" t="s">
        <v>12</v>
      </c>
      <c r="N4" s="8" t="s">
        <v>11</v>
      </c>
      <c r="O4" s="8"/>
      <c r="P4" s="8"/>
      <c r="Q4" s="7"/>
      <c r="R4" s="7"/>
      <c r="S4" s="7"/>
      <c r="T4" s="7"/>
    </row>
    <row r="5" spans="1:20" ht="18" x14ac:dyDescent="0.25">
      <c r="A5" s="14" t="s">
        <v>10</v>
      </c>
      <c r="B5" s="18">
        <v>201</v>
      </c>
      <c r="C5" s="14" t="s">
        <v>30</v>
      </c>
      <c r="D5" s="13">
        <v>92.5</v>
      </c>
      <c r="E5" s="9">
        <v>9000</v>
      </c>
      <c r="F5" s="9">
        <f t="shared" ref="F5:F28" si="0">D5*E5</f>
        <v>832500</v>
      </c>
      <c r="G5" s="11">
        <v>0.1</v>
      </c>
      <c r="H5" s="10">
        <f t="shared" ref="H5:H28" si="1">F5*G5</f>
        <v>83250</v>
      </c>
      <c r="I5" s="10">
        <f t="shared" ref="I5:I28" si="2">F5-H5</f>
        <v>749250</v>
      </c>
      <c r="J5" s="12">
        <v>60</v>
      </c>
      <c r="K5" s="11">
        <v>0.4</v>
      </c>
      <c r="L5" s="10">
        <f t="shared" ref="L5:L28" si="3">I5*K5</f>
        <v>299700</v>
      </c>
      <c r="M5" s="10">
        <f>L5/4</f>
        <v>74925</v>
      </c>
      <c r="N5" s="9">
        <f t="shared" ref="N5:N28" si="4">(F5*0.5)/J5</f>
        <v>6937.5</v>
      </c>
      <c r="O5" s="23"/>
      <c r="P5" s="23"/>
      <c r="Q5" s="7"/>
      <c r="R5" s="7"/>
      <c r="S5" s="7"/>
      <c r="T5" s="7"/>
    </row>
    <row r="6" spans="1:20" ht="18" x14ac:dyDescent="0.25">
      <c r="A6" s="8" t="s">
        <v>8</v>
      </c>
      <c r="B6" s="16">
        <v>202</v>
      </c>
      <c r="C6" s="8" t="s">
        <v>29</v>
      </c>
      <c r="D6" s="15">
        <v>96.84</v>
      </c>
      <c r="E6" s="9">
        <v>9000</v>
      </c>
      <c r="F6" s="9">
        <f t="shared" si="0"/>
        <v>871560</v>
      </c>
      <c r="G6" s="11">
        <v>0.1</v>
      </c>
      <c r="H6" s="10">
        <f t="shared" si="1"/>
        <v>87156</v>
      </c>
      <c r="I6" s="10">
        <f t="shared" si="2"/>
        <v>784404</v>
      </c>
      <c r="J6" s="12">
        <v>60</v>
      </c>
      <c r="K6" s="11">
        <v>0.4</v>
      </c>
      <c r="L6" s="10">
        <f t="shared" si="3"/>
        <v>313761.60000000003</v>
      </c>
      <c r="M6" s="10">
        <f t="shared" ref="M6:M28" si="5">L6/5</f>
        <v>62752.320000000007</v>
      </c>
      <c r="N6" s="9">
        <f t="shared" si="4"/>
        <v>7263</v>
      </c>
      <c r="O6" s="23"/>
      <c r="P6" s="8"/>
      <c r="Q6" s="7"/>
      <c r="R6" s="7"/>
      <c r="S6" s="7"/>
      <c r="T6" s="7"/>
    </row>
    <row r="7" spans="1:20" ht="18" x14ac:dyDescent="0.25">
      <c r="A7" s="8" t="s">
        <v>9</v>
      </c>
      <c r="B7" s="16">
        <v>301</v>
      </c>
      <c r="C7" s="8" t="s">
        <v>29</v>
      </c>
      <c r="D7" s="15">
        <v>92.5</v>
      </c>
      <c r="E7" s="9">
        <v>9000</v>
      </c>
      <c r="F7" s="9">
        <f t="shared" si="0"/>
        <v>832500</v>
      </c>
      <c r="G7" s="11">
        <v>0.1</v>
      </c>
      <c r="H7" s="10">
        <f t="shared" si="1"/>
        <v>83250</v>
      </c>
      <c r="I7" s="10">
        <f t="shared" si="2"/>
        <v>749250</v>
      </c>
      <c r="J7" s="12">
        <v>60</v>
      </c>
      <c r="K7" s="11">
        <v>0.4</v>
      </c>
      <c r="L7" s="10">
        <f t="shared" si="3"/>
        <v>299700</v>
      </c>
      <c r="M7" s="10">
        <f t="shared" si="5"/>
        <v>59940</v>
      </c>
      <c r="N7" s="9">
        <f t="shared" si="4"/>
        <v>6937.5</v>
      </c>
      <c r="O7" s="8"/>
      <c r="P7" s="8"/>
      <c r="Q7" s="7"/>
      <c r="R7" s="7"/>
      <c r="S7" s="7"/>
      <c r="T7" s="7"/>
    </row>
    <row r="8" spans="1:20" ht="18" x14ac:dyDescent="0.25">
      <c r="A8" s="8" t="s">
        <v>8</v>
      </c>
      <c r="B8" s="16">
        <v>302</v>
      </c>
      <c r="C8" s="8" t="s">
        <v>29</v>
      </c>
      <c r="D8" s="15">
        <v>92.69</v>
      </c>
      <c r="E8" s="9">
        <v>9000</v>
      </c>
      <c r="F8" s="9">
        <f t="shared" si="0"/>
        <v>834210</v>
      </c>
      <c r="G8" s="11">
        <v>0.1</v>
      </c>
      <c r="H8" s="10">
        <f t="shared" si="1"/>
        <v>83421</v>
      </c>
      <c r="I8" s="10">
        <f t="shared" si="2"/>
        <v>750789</v>
      </c>
      <c r="J8" s="12">
        <v>60</v>
      </c>
      <c r="K8" s="11">
        <v>0.4</v>
      </c>
      <c r="L8" s="10">
        <f t="shared" si="3"/>
        <v>300315.60000000003</v>
      </c>
      <c r="M8" s="10">
        <f t="shared" si="5"/>
        <v>60063.12000000001</v>
      </c>
      <c r="N8" s="9">
        <f t="shared" si="4"/>
        <v>6951.75</v>
      </c>
      <c r="O8" s="8"/>
      <c r="P8" s="8"/>
      <c r="Q8" s="7"/>
      <c r="R8" s="7"/>
      <c r="S8" s="7"/>
      <c r="T8" s="7"/>
    </row>
    <row r="9" spans="1:20" ht="18" x14ac:dyDescent="0.25">
      <c r="A9" s="8" t="s">
        <v>7</v>
      </c>
      <c r="B9" s="16">
        <v>401</v>
      </c>
      <c r="C9" s="8" t="s">
        <v>26</v>
      </c>
      <c r="D9" s="15">
        <v>74.83</v>
      </c>
      <c r="E9" s="9">
        <v>9000</v>
      </c>
      <c r="F9" s="9">
        <f t="shared" si="0"/>
        <v>673470</v>
      </c>
      <c r="G9" s="11">
        <v>0.1</v>
      </c>
      <c r="H9" s="10">
        <f t="shared" si="1"/>
        <v>67347</v>
      </c>
      <c r="I9" s="10">
        <f t="shared" si="2"/>
        <v>606123</v>
      </c>
      <c r="J9" s="12">
        <v>60</v>
      </c>
      <c r="K9" s="11">
        <v>0.4</v>
      </c>
      <c r="L9" s="10">
        <f t="shared" si="3"/>
        <v>242449.2</v>
      </c>
      <c r="M9" s="10">
        <f t="shared" si="5"/>
        <v>48489.840000000004</v>
      </c>
      <c r="N9" s="9">
        <f t="shared" si="4"/>
        <v>5612.25</v>
      </c>
      <c r="O9" s="8"/>
      <c r="P9" s="8"/>
      <c r="Q9" s="7"/>
      <c r="R9" s="7"/>
      <c r="S9" s="7"/>
      <c r="T9" s="7"/>
    </row>
    <row r="10" spans="1:20" ht="18" x14ac:dyDescent="0.25">
      <c r="A10" s="8" t="s">
        <v>6</v>
      </c>
      <c r="B10" s="16">
        <v>402</v>
      </c>
      <c r="C10" s="8" t="s">
        <v>26</v>
      </c>
      <c r="D10" s="15">
        <v>74.5</v>
      </c>
      <c r="E10" s="9">
        <v>9000</v>
      </c>
      <c r="F10" s="9">
        <f t="shared" si="0"/>
        <v>670500</v>
      </c>
      <c r="G10" s="11">
        <v>0.1</v>
      </c>
      <c r="H10" s="10">
        <f t="shared" si="1"/>
        <v>67050</v>
      </c>
      <c r="I10" s="10">
        <f t="shared" si="2"/>
        <v>603450</v>
      </c>
      <c r="J10" s="12">
        <v>60</v>
      </c>
      <c r="K10" s="11">
        <v>0.4</v>
      </c>
      <c r="L10" s="10">
        <f t="shared" si="3"/>
        <v>241380</v>
      </c>
      <c r="M10" s="10">
        <f t="shared" si="5"/>
        <v>48276</v>
      </c>
      <c r="N10" s="9">
        <f t="shared" si="4"/>
        <v>5587.5</v>
      </c>
      <c r="O10" s="8"/>
      <c r="P10" s="8"/>
      <c r="Q10" s="7"/>
      <c r="R10" s="7"/>
      <c r="S10" s="7"/>
      <c r="T10" s="7"/>
    </row>
    <row r="11" spans="1:20" ht="18" x14ac:dyDescent="0.25">
      <c r="A11" s="21"/>
      <c r="B11" s="22">
        <v>403</v>
      </c>
      <c r="C11" s="21" t="s">
        <v>27</v>
      </c>
      <c r="D11" s="20">
        <v>84.33</v>
      </c>
      <c r="E11" s="9">
        <v>9000</v>
      </c>
      <c r="F11" s="9">
        <f t="shared" si="0"/>
        <v>758970</v>
      </c>
      <c r="G11" s="11">
        <v>0.1</v>
      </c>
      <c r="H11" s="10">
        <f t="shared" si="1"/>
        <v>75897</v>
      </c>
      <c r="I11" s="10">
        <f t="shared" si="2"/>
        <v>683073</v>
      </c>
      <c r="J11" s="12">
        <v>60</v>
      </c>
      <c r="K11" s="11">
        <v>0.4</v>
      </c>
      <c r="L11" s="10">
        <f t="shared" si="3"/>
        <v>273229.2</v>
      </c>
      <c r="M11" s="10">
        <f t="shared" si="5"/>
        <v>54645.840000000004</v>
      </c>
      <c r="N11" s="9">
        <f t="shared" si="4"/>
        <v>6324.75</v>
      </c>
      <c r="O11" s="8"/>
      <c r="P11" s="8"/>
      <c r="Q11" s="7"/>
      <c r="R11" s="7"/>
      <c r="S11" s="7"/>
      <c r="T11" s="7"/>
    </row>
    <row r="12" spans="1:20" ht="18" x14ac:dyDescent="0.25">
      <c r="A12" s="8"/>
      <c r="B12" s="16">
        <v>404</v>
      </c>
      <c r="C12" s="8" t="s">
        <v>28</v>
      </c>
      <c r="D12" s="19">
        <v>74.819999999999993</v>
      </c>
      <c r="E12" s="9">
        <v>9000</v>
      </c>
      <c r="F12" s="9">
        <f t="shared" si="0"/>
        <v>673379.99999999988</v>
      </c>
      <c r="G12" s="11">
        <v>0.1</v>
      </c>
      <c r="H12" s="10">
        <f t="shared" si="1"/>
        <v>67337.999999999985</v>
      </c>
      <c r="I12" s="10">
        <f t="shared" si="2"/>
        <v>606041.99999999988</v>
      </c>
      <c r="J12" s="12">
        <v>60</v>
      </c>
      <c r="K12" s="11">
        <v>0.4</v>
      </c>
      <c r="L12" s="10">
        <f t="shared" si="3"/>
        <v>242416.79999999996</v>
      </c>
      <c r="M12" s="10">
        <f t="shared" si="5"/>
        <v>48483.359999999993</v>
      </c>
      <c r="N12" s="9">
        <f t="shared" si="4"/>
        <v>5611.4999999999991</v>
      </c>
      <c r="O12" s="8"/>
      <c r="P12" s="8"/>
      <c r="Q12" s="7"/>
      <c r="R12" s="7"/>
      <c r="S12" s="7"/>
      <c r="T12" s="7"/>
    </row>
    <row r="13" spans="1:20" ht="18" x14ac:dyDescent="0.25">
      <c r="A13" s="8"/>
      <c r="B13" s="16">
        <v>405</v>
      </c>
      <c r="C13" s="8" t="s">
        <v>31</v>
      </c>
      <c r="D13" s="15">
        <v>54.99</v>
      </c>
      <c r="E13" s="9">
        <v>9000</v>
      </c>
      <c r="F13" s="9">
        <f t="shared" si="0"/>
        <v>494910</v>
      </c>
      <c r="G13" s="11">
        <v>0.1</v>
      </c>
      <c r="H13" s="10">
        <f t="shared" si="1"/>
        <v>49491</v>
      </c>
      <c r="I13" s="10">
        <f t="shared" si="2"/>
        <v>445419</v>
      </c>
      <c r="J13" s="12">
        <v>60</v>
      </c>
      <c r="K13" s="11">
        <v>0.4</v>
      </c>
      <c r="L13" s="10">
        <f t="shared" si="3"/>
        <v>178167.6</v>
      </c>
      <c r="M13" s="10">
        <f t="shared" si="5"/>
        <v>35633.520000000004</v>
      </c>
      <c r="N13" s="9">
        <f t="shared" si="4"/>
        <v>4124.25</v>
      </c>
      <c r="O13" s="8"/>
      <c r="P13" s="8"/>
      <c r="Q13" s="7"/>
      <c r="R13" s="7"/>
      <c r="S13" s="7"/>
      <c r="T13" s="7"/>
    </row>
    <row r="14" spans="1:20" ht="18" x14ac:dyDescent="0.25">
      <c r="A14" s="8"/>
      <c r="B14" s="16">
        <v>406</v>
      </c>
      <c r="C14" s="8" t="s">
        <v>31</v>
      </c>
      <c r="D14" s="15">
        <v>58.68</v>
      </c>
      <c r="E14" s="9">
        <v>9000</v>
      </c>
      <c r="F14" s="9">
        <f t="shared" si="0"/>
        <v>528120</v>
      </c>
      <c r="G14" s="11">
        <v>0.1</v>
      </c>
      <c r="H14" s="10">
        <f t="shared" si="1"/>
        <v>52812</v>
      </c>
      <c r="I14" s="10">
        <f t="shared" si="2"/>
        <v>475308</v>
      </c>
      <c r="J14" s="12">
        <v>60</v>
      </c>
      <c r="K14" s="11">
        <v>0.4</v>
      </c>
      <c r="L14" s="10">
        <f t="shared" si="3"/>
        <v>190123.2</v>
      </c>
      <c r="M14" s="10">
        <f t="shared" si="5"/>
        <v>38024.639999999999</v>
      </c>
      <c r="N14" s="9">
        <f t="shared" si="4"/>
        <v>4401</v>
      </c>
      <c r="O14" s="8"/>
      <c r="P14" s="8"/>
      <c r="Q14" s="7"/>
      <c r="R14" s="7"/>
      <c r="S14" s="7"/>
      <c r="T14" s="7"/>
    </row>
    <row r="15" spans="1:20" ht="18" x14ac:dyDescent="0.25">
      <c r="A15" s="8" t="s">
        <v>5</v>
      </c>
      <c r="B15" s="16">
        <v>503</v>
      </c>
      <c r="C15" s="8" t="s">
        <v>32</v>
      </c>
      <c r="D15" s="15">
        <v>84.33</v>
      </c>
      <c r="E15" s="9">
        <v>9000</v>
      </c>
      <c r="F15" s="9">
        <f t="shared" si="0"/>
        <v>758970</v>
      </c>
      <c r="G15" s="11">
        <v>0.1</v>
      </c>
      <c r="H15" s="10">
        <f t="shared" si="1"/>
        <v>75897</v>
      </c>
      <c r="I15" s="10">
        <f t="shared" si="2"/>
        <v>683073</v>
      </c>
      <c r="J15" s="12">
        <v>60</v>
      </c>
      <c r="K15" s="11">
        <v>0.4</v>
      </c>
      <c r="L15" s="10">
        <f t="shared" si="3"/>
        <v>273229.2</v>
      </c>
      <c r="M15" s="10">
        <f t="shared" si="5"/>
        <v>54645.840000000004</v>
      </c>
      <c r="N15" s="9">
        <f t="shared" si="4"/>
        <v>6324.75</v>
      </c>
      <c r="O15" s="8"/>
      <c r="P15" s="8"/>
      <c r="Q15" s="7"/>
      <c r="R15" s="7"/>
      <c r="S15" s="7"/>
      <c r="T15" s="7"/>
    </row>
    <row r="16" spans="1:20" ht="18" x14ac:dyDescent="0.25">
      <c r="A16" s="8" t="s">
        <v>3</v>
      </c>
      <c r="B16" s="16">
        <v>504</v>
      </c>
      <c r="C16" s="8" t="s">
        <v>33</v>
      </c>
      <c r="D16" s="19">
        <v>74.819999999999993</v>
      </c>
      <c r="E16" s="9">
        <v>9000</v>
      </c>
      <c r="F16" s="9">
        <f t="shared" si="0"/>
        <v>673379.99999999988</v>
      </c>
      <c r="G16" s="11">
        <v>0.1</v>
      </c>
      <c r="H16" s="10">
        <f t="shared" si="1"/>
        <v>67337.999999999985</v>
      </c>
      <c r="I16" s="10">
        <f t="shared" si="2"/>
        <v>606041.99999999988</v>
      </c>
      <c r="J16" s="12">
        <v>60</v>
      </c>
      <c r="K16" s="11">
        <v>0.4</v>
      </c>
      <c r="L16" s="10">
        <f t="shared" si="3"/>
        <v>242416.79999999996</v>
      </c>
      <c r="M16" s="10">
        <f t="shared" si="5"/>
        <v>48483.359999999993</v>
      </c>
      <c r="N16" s="9">
        <f t="shared" si="4"/>
        <v>5611.4999999999991</v>
      </c>
      <c r="O16" s="8"/>
      <c r="P16" s="8"/>
      <c r="Q16" s="7"/>
      <c r="R16" s="7"/>
      <c r="S16" s="7"/>
      <c r="T16" s="7"/>
    </row>
    <row r="17" spans="1:20" ht="18" x14ac:dyDescent="0.25">
      <c r="A17" s="8"/>
      <c r="B17" s="16">
        <v>505</v>
      </c>
      <c r="C17" s="8" t="s">
        <v>31</v>
      </c>
      <c r="D17" s="15">
        <v>54.99</v>
      </c>
      <c r="E17" s="9">
        <v>9000</v>
      </c>
      <c r="F17" s="9">
        <f t="shared" si="0"/>
        <v>494910</v>
      </c>
      <c r="G17" s="11">
        <v>0.1</v>
      </c>
      <c r="H17" s="10">
        <f t="shared" si="1"/>
        <v>49491</v>
      </c>
      <c r="I17" s="10">
        <f t="shared" si="2"/>
        <v>445419</v>
      </c>
      <c r="J17" s="12">
        <v>60</v>
      </c>
      <c r="K17" s="11">
        <v>0.4</v>
      </c>
      <c r="L17" s="10">
        <f t="shared" si="3"/>
        <v>178167.6</v>
      </c>
      <c r="M17" s="10">
        <f t="shared" si="5"/>
        <v>35633.520000000004</v>
      </c>
      <c r="N17" s="9">
        <f t="shared" si="4"/>
        <v>4124.25</v>
      </c>
      <c r="O17" s="8"/>
      <c r="P17" s="8"/>
      <c r="Q17" s="7"/>
      <c r="R17" s="7"/>
      <c r="S17" s="7"/>
      <c r="T17" s="7"/>
    </row>
    <row r="18" spans="1:20" ht="18" x14ac:dyDescent="0.25">
      <c r="A18" s="8"/>
      <c r="B18" s="16">
        <v>506</v>
      </c>
      <c r="C18" s="8" t="s">
        <v>31</v>
      </c>
      <c r="D18" s="15">
        <v>58.68</v>
      </c>
      <c r="E18" s="9">
        <v>9000</v>
      </c>
      <c r="F18" s="9">
        <f t="shared" si="0"/>
        <v>528120</v>
      </c>
      <c r="G18" s="11">
        <v>0.1</v>
      </c>
      <c r="H18" s="10">
        <f t="shared" si="1"/>
        <v>52812</v>
      </c>
      <c r="I18" s="10">
        <f t="shared" si="2"/>
        <v>475308</v>
      </c>
      <c r="J18" s="12">
        <v>60</v>
      </c>
      <c r="K18" s="11">
        <v>0.4</v>
      </c>
      <c r="L18" s="10">
        <f t="shared" si="3"/>
        <v>190123.2</v>
      </c>
      <c r="M18" s="10">
        <f t="shared" si="5"/>
        <v>38024.639999999999</v>
      </c>
      <c r="N18" s="9">
        <f t="shared" si="4"/>
        <v>4401</v>
      </c>
      <c r="O18" s="8"/>
      <c r="P18" s="8"/>
      <c r="Q18" s="7"/>
      <c r="R18" s="7"/>
      <c r="S18" s="7"/>
      <c r="T18" s="7"/>
    </row>
    <row r="19" spans="1:20" ht="18" x14ac:dyDescent="0.25">
      <c r="A19" s="8" t="s">
        <v>4</v>
      </c>
      <c r="B19" s="16">
        <v>603</v>
      </c>
      <c r="C19" s="8" t="s">
        <v>32</v>
      </c>
      <c r="D19" s="15">
        <v>84.33</v>
      </c>
      <c r="E19" s="9">
        <v>9000</v>
      </c>
      <c r="F19" s="9">
        <f t="shared" si="0"/>
        <v>758970</v>
      </c>
      <c r="G19" s="11">
        <v>0.1</v>
      </c>
      <c r="H19" s="10">
        <f t="shared" si="1"/>
        <v>75897</v>
      </c>
      <c r="I19" s="10">
        <f t="shared" si="2"/>
        <v>683073</v>
      </c>
      <c r="J19" s="12">
        <v>60</v>
      </c>
      <c r="K19" s="11">
        <v>0.4</v>
      </c>
      <c r="L19" s="10">
        <f t="shared" si="3"/>
        <v>273229.2</v>
      </c>
      <c r="M19" s="10">
        <f t="shared" si="5"/>
        <v>54645.840000000004</v>
      </c>
      <c r="N19" s="9">
        <f t="shared" si="4"/>
        <v>6324.75</v>
      </c>
      <c r="O19" s="8"/>
      <c r="P19" s="8"/>
      <c r="Q19" s="7"/>
      <c r="R19" s="7"/>
      <c r="S19" s="7"/>
      <c r="T19" s="7"/>
    </row>
    <row r="20" spans="1:20" ht="18" x14ac:dyDescent="0.25">
      <c r="A20" s="8" t="s">
        <v>3</v>
      </c>
      <c r="B20" s="16">
        <v>604</v>
      </c>
      <c r="C20" s="8" t="s">
        <v>28</v>
      </c>
      <c r="D20" s="19">
        <v>74.819999999999993</v>
      </c>
      <c r="E20" s="9">
        <v>9000</v>
      </c>
      <c r="F20" s="9">
        <f t="shared" si="0"/>
        <v>673379.99999999988</v>
      </c>
      <c r="G20" s="11">
        <v>0.1</v>
      </c>
      <c r="H20" s="10">
        <f t="shared" si="1"/>
        <v>67337.999999999985</v>
      </c>
      <c r="I20" s="10">
        <f t="shared" si="2"/>
        <v>606041.99999999988</v>
      </c>
      <c r="J20" s="12">
        <v>60</v>
      </c>
      <c r="K20" s="11">
        <v>0.4</v>
      </c>
      <c r="L20" s="10">
        <f t="shared" si="3"/>
        <v>242416.79999999996</v>
      </c>
      <c r="M20" s="10">
        <f t="shared" si="5"/>
        <v>48483.359999999993</v>
      </c>
      <c r="N20" s="9">
        <f t="shared" si="4"/>
        <v>5611.4999999999991</v>
      </c>
      <c r="O20" s="8"/>
      <c r="P20" s="8"/>
      <c r="Q20" s="7"/>
      <c r="R20" s="7"/>
      <c r="S20" s="7"/>
      <c r="T20" s="7"/>
    </row>
    <row r="21" spans="1:20" ht="18" x14ac:dyDescent="0.25">
      <c r="A21" s="8"/>
      <c r="B21" s="16">
        <v>605</v>
      </c>
      <c r="C21" s="8" t="s">
        <v>31</v>
      </c>
      <c r="D21" s="15">
        <v>54.99</v>
      </c>
      <c r="E21" s="9">
        <v>9000</v>
      </c>
      <c r="F21" s="9">
        <f t="shared" si="0"/>
        <v>494910</v>
      </c>
      <c r="G21" s="11">
        <v>0.1</v>
      </c>
      <c r="H21" s="10">
        <f t="shared" si="1"/>
        <v>49491</v>
      </c>
      <c r="I21" s="10">
        <f t="shared" si="2"/>
        <v>445419</v>
      </c>
      <c r="J21" s="12">
        <v>60</v>
      </c>
      <c r="K21" s="11">
        <v>0.4</v>
      </c>
      <c r="L21" s="10">
        <f t="shared" si="3"/>
        <v>178167.6</v>
      </c>
      <c r="M21" s="10">
        <f t="shared" si="5"/>
        <v>35633.520000000004</v>
      </c>
      <c r="N21" s="9">
        <f t="shared" si="4"/>
        <v>4124.25</v>
      </c>
      <c r="O21" s="8"/>
      <c r="P21" s="8"/>
      <c r="Q21" s="7"/>
      <c r="R21" s="7"/>
      <c r="S21" s="7"/>
      <c r="T21" s="7"/>
    </row>
    <row r="22" spans="1:20" ht="18" x14ac:dyDescent="0.25">
      <c r="A22" s="8"/>
      <c r="B22" s="16">
        <v>606</v>
      </c>
      <c r="C22" s="8" t="s">
        <v>31</v>
      </c>
      <c r="D22" s="15">
        <v>58.68</v>
      </c>
      <c r="E22" s="9">
        <v>9000</v>
      </c>
      <c r="F22" s="9">
        <f t="shared" si="0"/>
        <v>528120</v>
      </c>
      <c r="G22" s="11">
        <v>0.1</v>
      </c>
      <c r="H22" s="10">
        <f t="shared" si="1"/>
        <v>52812</v>
      </c>
      <c r="I22" s="10">
        <f t="shared" si="2"/>
        <v>475308</v>
      </c>
      <c r="J22" s="12">
        <v>60</v>
      </c>
      <c r="K22" s="11">
        <v>0.4</v>
      </c>
      <c r="L22" s="10">
        <f t="shared" si="3"/>
        <v>190123.2</v>
      </c>
      <c r="M22" s="10">
        <f t="shared" si="5"/>
        <v>38024.639999999999</v>
      </c>
      <c r="N22" s="9">
        <f t="shared" si="4"/>
        <v>4401</v>
      </c>
      <c r="O22" s="8"/>
      <c r="P22" s="8"/>
      <c r="Q22" s="7"/>
      <c r="R22" s="7"/>
      <c r="S22" s="7"/>
      <c r="T22" s="7"/>
    </row>
    <row r="23" spans="1:20" ht="18" x14ac:dyDescent="0.25">
      <c r="A23" s="8" t="s">
        <v>2</v>
      </c>
      <c r="B23" s="16">
        <v>703</v>
      </c>
      <c r="C23" s="8" t="s">
        <v>32</v>
      </c>
      <c r="D23" s="15">
        <v>89.8</v>
      </c>
      <c r="E23" s="9">
        <v>9000</v>
      </c>
      <c r="F23" s="9">
        <f t="shared" si="0"/>
        <v>808200</v>
      </c>
      <c r="G23" s="11">
        <v>0.1</v>
      </c>
      <c r="H23" s="10">
        <f t="shared" si="1"/>
        <v>80820</v>
      </c>
      <c r="I23" s="10">
        <f t="shared" si="2"/>
        <v>727380</v>
      </c>
      <c r="J23" s="12">
        <v>60</v>
      </c>
      <c r="K23" s="11">
        <v>0.4</v>
      </c>
      <c r="L23" s="10">
        <f t="shared" si="3"/>
        <v>290952</v>
      </c>
      <c r="M23" s="10">
        <f t="shared" si="5"/>
        <v>58190.400000000001</v>
      </c>
      <c r="N23" s="9">
        <f t="shared" si="4"/>
        <v>6735</v>
      </c>
      <c r="O23" s="8"/>
      <c r="P23" s="8"/>
      <c r="Q23" s="7"/>
      <c r="R23" s="7"/>
      <c r="S23" s="7"/>
      <c r="T23" s="7"/>
    </row>
    <row r="24" spans="1:20" ht="18" x14ac:dyDescent="0.25">
      <c r="A24" s="14" t="s">
        <v>1</v>
      </c>
      <c r="B24" s="18">
        <v>704</v>
      </c>
      <c r="C24" s="14" t="s">
        <v>33</v>
      </c>
      <c r="D24" s="17">
        <v>80.5</v>
      </c>
      <c r="E24" s="9">
        <v>9000</v>
      </c>
      <c r="F24" s="9">
        <f t="shared" si="0"/>
        <v>724500</v>
      </c>
      <c r="G24" s="11">
        <v>0.1</v>
      </c>
      <c r="H24" s="10">
        <f t="shared" si="1"/>
        <v>72450</v>
      </c>
      <c r="I24" s="10">
        <f t="shared" si="2"/>
        <v>652050</v>
      </c>
      <c r="J24" s="12">
        <v>60</v>
      </c>
      <c r="K24" s="11">
        <v>0.4</v>
      </c>
      <c r="L24" s="10">
        <f t="shared" si="3"/>
        <v>260820</v>
      </c>
      <c r="M24" s="10">
        <f t="shared" si="5"/>
        <v>52164</v>
      </c>
      <c r="N24" s="9">
        <f t="shared" si="4"/>
        <v>6037.5</v>
      </c>
      <c r="O24" s="8"/>
      <c r="P24" s="8"/>
      <c r="Q24" s="7"/>
      <c r="R24" s="7"/>
      <c r="S24" s="7"/>
      <c r="T24" s="7"/>
    </row>
    <row r="25" spans="1:20" ht="18" x14ac:dyDescent="0.25">
      <c r="A25" s="8" t="s">
        <v>0</v>
      </c>
      <c r="B25" s="16"/>
      <c r="C25" s="8"/>
      <c r="D25" s="8"/>
      <c r="E25" s="9"/>
      <c r="F25" s="9">
        <f t="shared" si="0"/>
        <v>0</v>
      </c>
      <c r="G25" s="11">
        <v>0.1</v>
      </c>
      <c r="H25" s="10">
        <f t="shared" si="1"/>
        <v>0</v>
      </c>
      <c r="I25" s="10">
        <f t="shared" si="2"/>
        <v>0</v>
      </c>
      <c r="J25" s="12">
        <v>60</v>
      </c>
      <c r="K25" s="11">
        <v>0.4</v>
      </c>
      <c r="L25" s="10">
        <f t="shared" si="3"/>
        <v>0</v>
      </c>
      <c r="M25" s="10">
        <f t="shared" si="5"/>
        <v>0</v>
      </c>
      <c r="N25" s="9">
        <f t="shared" si="4"/>
        <v>0</v>
      </c>
      <c r="O25" s="8"/>
      <c r="P25" s="8"/>
      <c r="Q25" s="7"/>
      <c r="R25" s="7"/>
      <c r="S25" s="7"/>
      <c r="T25" s="7"/>
    </row>
    <row r="26" spans="1:20" ht="18" x14ac:dyDescent="0.25">
      <c r="A26" s="8" t="s">
        <v>34</v>
      </c>
      <c r="B26" s="12"/>
      <c r="C26" s="8" t="s">
        <v>24</v>
      </c>
      <c r="D26" s="15">
        <v>119.8</v>
      </c>
      <c r="E26" s="9">
        <v>12500</v>
      </c>
      <c r="F26" s="9">
        <f t="shared" si="0"/>
        <v>1497500</v>
      </c>
      <c r="G26" s="11">
        <v>0.1</v>
      </c>
      <c r="H26" s="10">
        <f t="shared" si="1"/>
        <v>149750</v>
      </c>
      <c r="I26" s="10">
        <f t="shared" si="2"/>
        <v>1347750</v>
      </c>
      <c r="J26" s="12">
        <v>60</v>
      </c>
      <c r="K26" s="11">
        <v>0.4</v>
      </c>
      <c r="L26" s="10">
        <f t="shared" si="3"/>
        <v>539100</v>
      </c>
      <c r="M26" s="10">
        <f t="shared" si="5"/>
        <v>107820</v>
      </c>
      <c r="N26" s="9">
        <f t="shared" si="4"/>
        <v>12479.166666666666</v>
      </c>
      <c r="O26" s="8"/>
      <c r="P26" s="8"/>
      <c r="Q26" s="7"/>
      <c r="R26" s="7"/>
      <c r="S26" s="7"/>
      <c r="T26" s="7"/>
    </row>
    <row r="27" spans="1:20" ht="18" x14ac:dyDescent="0.25">
      <c r="A27" s="8"/>
      <c r="B27" s="12"/>
      <c r="C27" s="8"/>
      <c r="D27" s="15"/>
      <c r="E27" s="9"/>
      <c r="F27" s="9">
        <f t="shared" si="0"/>
        <v>0</v>
      </c>
      <c r="G27" s="11">
        <v>0.1</v>
      </c>
      <c r="H27" s="10">
        <f t="shared" si="1"/>
        <v>0</v>
      </c>
      <c r="I27" s="10">
        <f t="shared" si="2"/>
        <v>0</v>
      </c>
      <c r="J27" s="12">
        <v>60</v>
      </c>
      <c r="K27" s="11">
        <v>0.4</v>
      </c>
      <c r="L27" s="10">
        <f t="shared" si="3"/>
        <v>0</v>
      </c>
      <c r="M27" s="10">
        <f t="shared" si="5"/>
        <v>0</v>
      </c>
      <c r="N27" s="9">
        <f t="shared" si="4"/>
        <v>0</v>
      </c>
      <c r="O27" s="8"/>
      <c r="P27" s="8"/>
      <c r="Q27" s="7"/>
      <c r="R27" s="7"/>
      <c r="S27" s="7"/>
      <c r="T27" s="7"/>
    </row>
    <row r="28" spans="1:20" ht="18" x14ac:dyDescent="0.25">
      <c r="A28" s="8"/>
      <c r="B28" s="12"/>
      <c r="C28" s="14" t="s">
        <v>25</v>
      </c>
      <c r="D28" s="13">
        <v>115.02</v>
      </c>
      <c r="E28" s="9">
        <f>E26</f>
        <v>12500</v>
      </c>
      <c r="F28" s="9">
        <f t="shared" si="0"/>
        <v>1437750</v>
      </c>
      <c r="G28" s="11">
        <v>0.1</v>
      </c>
      <c r="H28" s="10">
        <f t="shared" si="1"/>
        <v>143775</v>
      </c>
      <c r="I28" s="10">
        <f t="shared" si="2"/>
        <v>1293975</v>
      </c>
      <c r="J28" s="12">
        <v>60</v>
      </c>
      <c r="K28" s="11">
        <v>0.4</v>
      </c>
      <c r="L28" s="10">
        <f t="shared" si="3"/>
        <v>517590</v>
      </c>
      <c r="M28" s="10">
        <f t="shared" si="5"/>
        <v>103518</v>
      </c>
      <c r="N28" s="9">
        <f t="shared" si="4"/>
        <v>11981.25</v>
      </c>
      <c r="O28" s="8"/>
      <c r="P28" s="8"/>
      <c r="Q28" s="7"/>
      <c r="R28" s="7"/>
      <c r="S28" s="7"/>
      <c r="T28" s="7"/>
    </row>
    <row r="29" spans="1:20" ht="15.75" x14ac:dyDescent="0.25">
      <c r="A29" s="5"/>
      <c r="B29" s="6"/>
      <c r="C29" s="5"/>
      <c r="D29" s="4"/>
      <c r="E29" s="3"/>
      <c r="F29" s="2">
        <f>SUM(F5:F28)</f>
        <v>16548830</v>
      </c>
      <c r="G29" s="1"/>
      <c r="H29" s="1"/>
      <c r="I29" s="1"/>
      <c r="J29" s="1"/>
      <c r="K29" s="1"/>
      <c r="L29" s="1"/>
      <c r="M29" s="1"/>
      <c r="N29" s="1"/>
      <c r="O29" s="1"/>
      <c r="P29" s="1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L6" sqref="L6"/>
    </sheetView>
  </sheetViews>
  <sheetFormatPr defaultRowHeight="15" x14ac:dyDescent="0.25"/>
  <cols>
    <col min="1" max="1" width="12.28515625" bestFit="1" customWidth="1"/>
    <col min="2" max="2" width="4" bestFit="1" customWidth="1"/>
    <col min="3" max="3" width="11.85546875" bestFit="1" customWidth="1"/>
    <col min="4" max="4" width="7.7109375" bestFit="1" customWidth="1"/>
    <col min="5" max="5" width="13.28515625" bestFit="1" customWidth="1"/>
    <col min="6" max="6" width="15.85546875" bestFit="1" customWidth="1"/>
  </cols>
  <sheetData>
    <row r="1" spans="1:6" ht="15.75" x14ac:dyDescent="0.25">
      <c r="A1" s="25" t="s">
        <v>23</v>
      </c>
      <c r="B1" s="25"/>
      <c r="C1" s="15"/>
      <c r="D1" s="8"/>
      <c r="E1" s="8"/>
      <c r="F1" s="8"/>
    </row>
    <row r="2" spans="1:6" ht="15.75" x14ac:dyDescent="0.25">
      <c r="A2" s="8" t="s">
        <v>34</v>
      </c>
      <c r="B2" s="12"/>
      <c r="C2" s="8" t="s">
        <v>24</v>
      </c>
      <c r="D2" s="15">
        <v>119.8</v>
      </c>
      <c r="E2" s="9">
        <v>12500</v>
      </c>
      <c r="F2" s="9">
        <f>D2*E2</f>
        <v>1497500</v>
      </c>
    </row>
    <row r="3" spans="1:6" ht="15.75" x14ac:dyDescent="0.25">
      <c r="A3" s="8" t="s">
        <v>0</v>
      </c>
      <c r="B3" s="16"/>
      <c r="C3" s="8"/>
      <c r="D3" s="8"/>
      <c r="E3" s="9"/>
      <c r="F3" s="9">
        <f>D3*E3</f>
        <v>0</v>
      </c>
    </row>
    <row r="4" spans="1:6" ht="15.75" x14ac:dyDescent="0.25">
      <c r="A4" s="8" t="s">
        <v>22</v>
      </c>
      <c r="B4" s="8"/>
      <c r="C4" s="15"/>
      <c r="D4" s="8"/>
      <c r="E4" s="8"/>
      <c r="F4" s="8"/>
    </row>
    <row r="5" spans="1:6" ht="15.75" x14ac:dyDescent="0.25">
      <c r="A5" s="8" t="s">
        <v>2</v>
      </c>
      <c r="B5" s="16">
        <v>703</v>
      </c>
      <c r="C5" s="8" t="s">
        <v>32</v>
      </c>
      <c r="D5" s="15">
        <v>89.8</v>
      </c>
      <c r="E5" s="9">
        <v>9000</v>
      </c>
      <c r="F5" s="9">
        <f>D5*E5</f>
        <v>808200</v>
      </c>
    </row>
    <row r="6" spans="1:6" ht="15.75" x14ac:dyDescent="0.25">
      <c r="A6" s="8" t="s">
        <v>6</v>
      </c>
      <c r="B6" s="16">
        <v>402</v>
      </c>
      <c r="C6" s="8" t="s">
        <v>26</v>
      </c>
      <c r="D6" s="15">
        <v>74.5</v>
      </c>
      <c r="E6" s="9">
        <v>9000</v>
      </c>
      <c r="F6" s="9">
        <f>D6*E6</f>
        <v>670500</v>
      </c>
    </row>
    <row r="7" spans="1:6" ht="15.75" x14ac:dyDescent="0.25">
      <c r="A7" s="8" t="s">
        <v>4</v>
      </c>
      <c r="B7" s="16">
        <v>603</v>
      </c>
      <c r="C7" s="8" t="s">
        <v>32</v>
      </c>
      <c r="D7" s="15">
        <v>84.33</v>
      </c>
      <c r="E7" s="9">
        <v>9000</v>
      </c>
      <c r="F7" s="9">
        <f>D7*E7</f>
        <v>758970</v>
      </c>
    </row>
    <row r="8" spans="1:6" ht="15.75" x14ac:dyDescent="0.25">
      <c r="A8" s="8" t="s">
        <v>5</v>
      </c>
      <c r="B8" s="16">
        <v>503</v>
      </c>
      <c r="C8" s="8" t="s">
        <v>32</v>
      </c>
      <c r="D8" s="15">
        <v>84.33</v>
      </c>
      <c r="E8" s="9">
        <v>9000</v>
      </c>
      <c r="F8" s="9">
        <f>D8*E8</f>
        <v>758970</v>
      </c>
    </row>
    <row r="9" spans="1:6" ht="15.75" x14ac:dyDescent="0.25">
      <c r="A9" s="8" t="s">
        <v>3</v>
      </c>
      <c r="B9" s="16">
        <v>504</v>
      </c>
      <c r="C9" s="8" t="s">
        <v>33</v>
      </c>
      <c r="D9" s="19">
        <v>74.819999999999993</v>
      </c>
      <c r="E9" s="9">
        <v>9000</v>
      </c>
      <c r="F9" s="9">
        <f>D9*E9</f>
        <v>673379.99999999988</v>
      </c>
    </row>
    <row r="10" spans="1:6" ht="15.75" x14ac:dyDescent="0.25">
      <c r="A10" s="8" t="s">
        <v>3</v>
      </c>
      <c r="B10" s="16">
        <v>604</v>
      </c>
      <c r="C10" s="8" t="s">
        <v>28</v>
      </c>
      <c r="D10" s="19">
        <v>74.819999999999993</v>
      </c>
      <c r="E10" s="9">
        <v>9000</v>
      </c>
      <c r="F10" s="9">
        <f>D10*E10</f>
        <v>673379.99999999988</v>
      </c>
    </row>
    <row r="11" spans="1:6" ht="15.75" x14ac:dyDescent="0.25">
      <c r="A11" s="8" t="s">
        <v>7</v>
      </c>
      <c r="B11" s="16">
        <v>401</v>
      </c>
      <c r="C11" s="8" t="s">
        <v>26</v>
      </c>
      <c r="D11" s="15">
        <v>74.83</v>
      </c>
      <c r="E11" s="9">
        <v>9000</v>
      </c>
      <c r="F11" s="9">
        <f>D11*E11</f>
        <v>673470</v>
      </c>
    </row>
    <row r="12" spans="1:6" ht="15.75" x14ac:dyDescent="0.25">
      <c r="A12" s="8" t="s">
        <v>21</v>
      </c>
      <c r="B12" s="8"/>
      <c r="C12" s="15"/>
      <c r="D12" s="8"/>
      <c r="E12" s="8"/>
      <c r="F12" s="8"/>
    </row>
    <row r="13" spans="1:6" ht="15.75" x14ac:dyDescent="0.25">
      <c r="A13" s="8" t="s">
        <v>9</v>
      </c>
      <c r="B13" s="16">
        <v>301</v>
      </c>
      <c r="C13" s="8" t="s">
        <v>29</v>
      </c>
      <c r="D13" s="15">
        <v>92.5</v>
      </c>
      <c r="E13" s="9">
        <v>9000</v>
      </c>
      <c r="F13" s="9">
        <f>D13*E13</f>
        <v>832500</v>
      </c>
    </row>
    <row r="14" spans="1:6" ht="15.75" x14ac:dyDescent="0.25">
      <c r="A14" s="14" t="s">
        <v>1</v>
      </c>
      <c r="B14" s="18">
        <v>704</v>
      </c>
      <c r="C14" s="14" t="s">
        <v>33</v>
      </c>
      <c r="D14" s="17">
        <v>80.5</v>
      </c>
      <c r="E14" s="9">
        <v>9000</v>
      </c>
      <c r="F14" s="9">
        <f>D14*E14</f>
        <v>724500</v>
      </c>
    </row>
    <row r="15" spans="1:6" ht="15.75" x14ac:dyDescent="0.25">
      <c r="A15" s="8" t="s">
        <v>8</v>
      </c>
      <c r="B15" s="16">
        <v>202</v>
      </c>
      <c r="C15" s="8" t="s">
        <v>29</v>
      </c>
      <c r="D15" s="15">
        <v>96.84</v>
      </c>
      <c r="E15" s="9">
        <v>9000</v>
      </c>
      <c r="F15" s="9">
        <f>D15*E15</f>
        <v>871560</v>
      </c>
    </row>
    <row r="16" spans="1:6" ht="15.75" x14ac:dyDescent="0.25">
      <c r="A16" s="8" t="s">
        <v>8</v>
      </c>
      <c r="B16" s="16">
        <v>302</v>
      </c>
      <c r="C16" s="8" t="s">
        <v>29</v>
      </c>
      <c r="D16" s="15">
        <v>92.69</v>
      </c>
      <c r="E16" s="9">
        <v>9000</v>
      </c>
      <c r="F16" s="9">
        <f>D16*E16</f>
        <v>834210</v>
      </c>
    </row>
    <row r="17" spans="1:6" ht="15.75" x14ac:dyDescent="0.25">
      <c r="A17" s="14" t="s">
        <v>10</v>
      </c>
      <c r="B17" s="18">
        <v>201</v>
      </c>
      <c r="C17" s="14" t="s">
        <v>30</v>
      </c>
      <c r="D17" s="13">
        <v>92.5</v>
      </c>
      <c r="E17" s="9">
        <v>9000</v>
      </c>
      <c r="F17" s="9">
        <f>D17*E17</f>
        <v>832500</v>
      </c>
    </row>
    <row r="18" spans="1:6" ht="15.75" x14ac:dyDescent="0.25">
      <c r="A18" s="8"/>
      <c r="B18" s="24"/>
      <c r="C18" s="8" t="s">
        <v>19</v>
      </c>
      <c r="D18" s="8"/>
      <c r="E18" s="8"/>
      <c r="F18" s="8"/>
    </row>
    <row r="19" spans="1:6" ht="15.75" x14ac:dyDescent="0.25">
      <c r="A19" s="21"/>
      <c r="B19" s="22">
        <v>403</v>
      </c>
      <c r="C19" s="21" t="s">
        <v>27</v>
      </c>
      <c r="D19" s="20">
        <v>84.33</v>
      </c>
      <c r="E19" s="9">
        <v>9000</v>
      </c>
      <c r="F19" s="9">
        <f>D19*E19</f>
        <v>758970</v>
      </c>
    </row>
    <row r="20" spans="1:6" ht="15.75" x14ac:dyDescent="0.25">
      <c r="A20" s="8"/>
      <c r="B20" s="16">
        <v>404</v>
      </c>
      <c r="C20" s="8" t="s">
        <v>28</v>
      </c>
      <c r="D20" s="19">
        <v>74.819999999999993</v>
      </c>
      <c r="E20" s="9">
        <v>9000</v>
      </c>
      <c r="F20" s="9">
        <f>D20*E20</f>
        <v>673379.99999999988</v>
      </c>
    </row>
    <row r="21" spans="1:6" ht="15.75" x14ac:dyDescent="0.25">
      <c r="A21" s="8"/>
      <c r="B21" s="16">
        <v>405</v>
      </c>
      <c r="C21" s="8" t="s">
        <v>31</v>
      </c>
      <c r="D21" s="15">
        <v>54.99</v>
      </c>
      <c r="E21" s="9">
        <v>9000</v>
      </c>
      <c r="F21" s="9">
        <f>D21*E21</f>
        <v>494910</v>
      </c>
    </row>
    <row r="22" spans="1:6" ht="15.75" x14ac:dyDescent="0.25">
      <c r="A22" s="8"/>
      <c r="B22" s="16">
        <v>406</v>
      </c>
      <c r="C22" s="8" t="s">
        <v>31</v>
      </c>
      <c r="D22" s="15">
        <v>58.68</v>
      </c>
      <c r="E22" s="9">
        <v>9000</v>
      </c>
      <c r="F22" s="9">
        <f>D22*E22</f>
        <v>528120</v>
      </c>
    </row>
    <row r="23" spans="1:6" ht="15.75" x14ac:dyDescent="0.25">
      <c r="A23" s="8"/>
      <c r="B23" s="16">
        <v>505</v>
      </c>
      <c r="C23" s="8" t="s">
        <v>31</v>
      </c>
      <c r="D23" s="15">
        <v>54.99</v>
      </c>
      <c r="E23" s="9">
        <v>9000</v>
      </c>
      <c r="F23" s="9">
        <f>D23*E23</f>
        <v>494910</v>
      </c>
    </row>
    <row r="24" spans="1:6" ht="15.75" x14ac:dyDescent="0.25">
      <c r="A24" s="8"/>
      <c r="B24" s="16">
        <v>506</v>
      </c>
      <c r="C24" s="8" t="s">
        <v>31</v>
      </c>
      <c r="D24" s="15">
        <v>58.68</v>
      </c>
      <c r="E24" s="9">
        <v>9000</v>
      </c>
      <c r="F24" s="9">
        <f>D24*E24</f>
        <v>528120</v>
      </c>
    </row>
    <row r="25" spans="1:6" ht="15.75" x14ac:dyDescent="0.25">
      <c r="A25" s="8"/>
      <c r="B25" s="16">
        <v>605</v>
      </c>
      <c r="C25" s="8" t="s">
        <v>31</v>
      </c>
      <c r="D25" s="15">
        <v>54.99</v>
      </c>
      <c r="E25" s="9">
        <v>9000</v>
      </c>
      <c r="F25" s="9">
        <f>D25*E25</f>
        <v>494910</v>
      </c>
    </row>
    <row r="26" spans="1:6" ht="15.75" x14ac:dyDescent="0.25">
      <c r="A26" s="8"/>
      <c r="B26" s="16">
        <v>606</v>
      </c>
      <c r="C26" s="8" t="s">
        <v>31</v>
      </c>
      <c r="D26" s="15">
        <v>58.68</v>
      </c>
      <c r="E26" s="9">
        <v>9000</v>
      </c>
      <c r="F26" s="9">
        <f>D26*E26</f>
        <v>528120</v>
      </c>
    </row>
    <row r="27" spans="1:6" ht="15.75" x14ac:dyDescent="0.25">
      <c r="A27" s="8"/>
      <c r="B27" s="12"/>
      <c r="C27" s="8"/>
      <c r="D27" s="15"/>
      <c r="E27" s="9"/>
      <c r="F27" s="9">
        <f>D27*E27</f>
        <v>0</v>
      </c>
    </row>
    <row r="28" spans="1:6" ht="15.75" x14ac:dyDescent="0.25">
      <c r="A28" s="8"/>
      <c r="B28" s="12"/>
      <c r="C28" s="14" t="s">
        <v>25</v>
      </c>
      <c r="D28" s="13">
        <v>115.02</v>
      </c>
      <c r="E28" s="9">
        <f>E26</f>
        <v>9000</v>
      </c>
      <c r="F28" s="9">
        <f>D28*E28</f>
        <v>1035180</v>
      </c>
    </row>
  </sheetData>
  <sortState ref="A1:F28">
    <sortCondition descending="1" ref="A1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Tabela A0 Syha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Bela Gaucha Gramado</dc:creator>
  <cp:lastModifiedBy>User</cp:lastModifiedBy>
  <cp:lastPrinted>2020-04-09T17:46:56Z</cp:lastPrinted>
  <dcterms:created xsi:type="dcterms:W3CDTF">2019-08-30T02:32:57Z</dcterms:created>
  <dcterms:modified xsi:type="dcterms:W3CDTF">2020-04-09T17:47:10Z</dcterms:modified>
</cp:coreProperties>
</file>